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firstSheet="1" activeTab="3"/>
  </bookViews>
  <sheets>
    <sheet name="【入力】Gross・HC" sheetId="1" r:id="rId1"/>
    <sheet name="Aクラス月別" sheetId="2" r:id="rId2"/>
    <sheet name="Bクラス月別" sheetId="3" r:id="rId3"/>
    <sheet name="Aクラスランキング" sheetId="4" r:id="rId4"/>
    <sheet name="Bクラスランキング" sheetId="5" r:id="rId5"/>
    <sheet name="メンバー" sheetId="6" r:id="rId6"/>
    <sheet name="ポイント表" sheetId="7" r:id="rId7"/>
    <sheet name="Sheet1" sheetId="8" r:id="rId8"/>
  </sheets>
  <definedNames>
    <definedName name="_xlnm._FilterDatabase" localSheetId="3" hidden="1">'Aクラスランキング'!$B$1:$D$15</definedName>
    <definedName name="_xlnm._FilterDatabase" localSheetId="4" hidden="1">'Bクラスランキング'!$B$1:$D$23</definedName>
    <definedName name="_xlnm.Print_Area" localSheetId="1">'Aクラス月別'!$B$3:$K$16</definedName>
    <definedName name="_xlnm.Print_Area" localSheetId="2">'Bクラス月別'!$B$3:$K$24</definedName>
  </definedNames>
  <calcPr fullCalcOnLoad="1"/>
</workbook>
</file>

<file path=xl/sharedStrings.xml><?xml version="1.0" encoding="utf-8"?>
<sst xmlns="http://schemas.openxmlformats.org/spreadsheetml/2006/main" count="330" uniqueCount="70">
  <si>
    <t>Name</t>
  </si>
  <si>
    <t>A</t>
  </si>
  <si>
    <t>B</t>
  </si>
  <si>
    <r>
      <rPr>
        <sz val="9"/>
        <color indexed="8"/>
        <rFont val="ＭＳ Ｐゴシック"/>
        <family val="3"/>
      </rPr>
      <t>池田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正志</t>
    </r>
  </si>
  <si>
    <r>
      <rPr>
        <sz val="9"/>
        <color indexed="8"/>
        <rFont val="ＭＳ Ｐゴシック"/>
        <family val="3"/>
      </rPr>
      <t>○</t>
    </r>
  </si>
  <si>
    <r>
      <rPr>
        <sz val="9"/>
        <color indexed="8"/>
        <rFont val="ＭＳ Ｐゴシック"/>
        <family val="3"/>
      </rPr>
      <t>桐生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峰男</t>
    </r>
  </si>
  <si>
    <t>A</t>
  </si>
  <si>
    <r>
      <rPr>
        <sz val="9"/>
        <color indexed="8"/>
        <rFont val="ＭＳ Ｐゴシック"/>
        <family val="3"/>
      </rPr>
      <t>佐藤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正樹</t>
    </r>
  </si>
  <si>
    <r>
      <rPr>
        <sz val="9"/>
        <color indexed="8"/>
        <rFont val="ＭＳ Ｐゴシック"/>
        <family val="3"/>
      </rPr>
      <t>相原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信夫</t>
    </r>
  </si>
  <si>
    <r>
      <rPr>
        <sz val="9"/>
        <color indexed="8"/>
        <rFont val="ＭＳ Ｐゴシック"/>
        <family val="3"/>
      </rPr>
      <t>河盛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純造</t>
    </r>
  </si>
  <si>
    <r>
      <rPr>
        <sz val="9"/>
        <color indexed="8"/>
        <rFont val="ＭＳ Ｐゴシック"/>
        <family val="3"/>
      </rPr>
      <t>細田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泰</t>
    </r>
  </si>
  <si>
    <r>
      <rPr>
        <sz val="9"/>
        <color indexed="8"/>
        <rFont val="ＭＳ Ｐゴシック"/>
        <family val="3"/>
      </rPr>
      <t>白山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隆一</t>
    </r>
  </si>
  <si>
    <r>
      <rPr>
        <sz val="9"/>
        <color indexed="8"/>
        <rFont val="ＭＳ Ｐゴシック"/>
        <family val="3"/>
      </rPr>
      <t>上野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泉</t>
    </r>
  </si>
  <si>
    <r>
      <rPr>
        <sz val="9"/>
        <color indexed="8"/>
        <rFont val="ＭＳ Ｐゴシック"/>
        <family val="3"/>
      </rPr>
      <t>竹井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俊樹</t>
    </r>
  </si>
  <si>
    <r>
      <rPr>
        <sz val="9"/>
        <color indexed="8"/>
        <rFont val="ＭＳ Ｐゴシック"/>
        <family val="3"/>
      </rPr>
      <t>若菜　一</t>
    </r>
  </si>
  <si>
    <r>
      <rPr>
        <sz val="9"/>
        <color indexed="8"/>
        <rFont val="ＭＳ Ｐゴシック"/>
        <family val="3"/>
      </rPr>
      <t>片山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宗臣</t>
    </r>
  </si>
  <si>
    <r>
      <rPr>
        <sz val="9"/>
        <color indexed="8"/>
        <rFont val="ＭＳ Ｐゴシック"/>
        <family val="3"/>
      </rPr>
      <t>犬塚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秀博</t>
    </r>
  </si>
  <si>
    <r>
      <rPr>
        <sz val="9"/>
        <color indexed="8"/>
        <rFont val="ＭＳ Ｐゴシック"/>
        <family val="3"/>
      </rPr>
      <t>菊池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正彦</t>
    </r>
  </si>
  <si>
    <r>
      <rPr>
        <sz val="9"/>
        <color indexed="8"/>
        <rFont val="ＭＳ Ｐゴシック"/>
        <family val="3"/>
      </rPr>
      <t>品部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祐児</t>
    </r>
  </si>
  <si>
    <r>
      <rPr>
        <sz val="9"/>
        <color indexed="8"/>
        <rFont val="ＭＳ Ｐゴシック"/>
        <family val="3"/>
      </rPr>
      <t>水田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文生</t>
    </r>
  </si>
  <si>
    <r>
      <rPr>
        <sz val="9"/>
        <color indexed="8"/>
        <rFont val="ＭＳ Ｐゴシック"/>
        <family val="3"/>
      </rPr>
      <t>野口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道男</t>
    </r>
  </si>
  <si>
    <r>
      <rPr>
        <sz val="9"/>
        <color indexed="8"/>
        <rFont val="ＭＳ Ｐゴシック"/>
        <family val="3"/>
      </rPr>
      <t>竹下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隆史</t>
    </r>
  </si>
  <si>
    <r>
      <rPr>
        <sz val="9"/>
        <color indexed="8"/>
        <rFont val="ＭＳ Ｐゴシック"/>
        <family val="3"/>
      </rPr>
      <t>石井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靖人</t>
    </r>
  </si>
  <si>
    <r>
      <rPr>
        <sz val="9"/>
        <color indexed="8"/>
        <rFont val="ＭＳ Ｐゴシック"/>
        <family val="3"/>
      </rPr>
      <t>生木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俊輔</t>
    </r>
  </si>
  <si>
    <r>
      <rPr>
        <sz val="9"/>
        <color indexed="8"/>
        <rFont val="ＭＳ Ｐゴシック"/>
        <family val="3"/>
      </rPr>
      <t>高松　純</t>
    </r>
  </si>
  <si>
    <r>
      <rPr>
        <sz val="9"/>
        <color indexed="8"/>
        <rFont val="ＭＳ Ｐゴシック"/>
        <family val="3"/>
      </rPr>
      <t>冨塚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勝</t>
    </r>
  </si>
  <si>
    <r>
      <rPr>
        <sz val="9"/>
        <color indexed="8"/>
        <rFont val="ＭＳ Ｐゴシック"/>
        <family val="3"/>
      </rPr>
      <t>上野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望</t>
    </r>
  </si>
  <si>
    <r>
      <rPr>
        <sz val="9"/>
        <color indexed="8"/>
        <rFont val="ＭＳ Ｐゴシック"/>
        <family val="3"/>
      </rPr>
      <t>新井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正</t>
    </r>
  </si>
  <si>
    <r>
      <rPr>
        <sz val="9"/>
        <color indexed="8"/>
        <rFont val="ＭＳ Ｐゴシック"/>
        <family val="3"/>
      </rPr>
      <t>井上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昌樹</t>
    </r>
  </si>
  <si>
    <r>
      <rPr>
        <sz val="9"/>
        <color indexed="8"/>
        <rFont val="ＭＳ Ｐゴシック"/>
        <family val="3"/>
      </rPr>
      <t>坂東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法隆</t>
    </r>
  </si>
  <si>
    <r>
      <rPr>
        <sz val="9"/>
        <color indexed="8"/>
        <rFont val="ＭＳ Ｐゴシック"/>
        <family val="3"/>
      </rPr>
      <t>藤原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功司</t>
    </r>
  </si>
  <si>
    <r>
      <rPr>
        <sz val="9"/>
        <color indexed="8"/>
        <rFont val="ＭＳ Ｐゴシック"/>
        <family val="3"/>
      </rPr>
      <t>茂呂田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雅幸</t>
    </r>
  </si>
  <si>
    <r>
      <rPr>
        <sz val="9"/>
        <color indexed="8"/>
        <rFont val="ＭＳ Ｐゴシック"/>
        <family val="3"/>
      </rPr>
      <t>中村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英彦</t>
    </r>
  </si>
  <si>
    <r>
      <rPr>
        <sz val="9"/>
        <color indexed="8"/>
        <rFont val="ＭＳ Ｐゴシック"/>
        <family val="3"/>
      </rPr>
      <t>藤田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和彦</t>
    </r>
  </si>
  <si>
    <r>
      <rPr>
        <b/>
        <sz val="10"/>
        <color indexed="8"/>
        <rFont val="ＭＳ Ｐゴシック"/>
        <family val="3"/>
      </rPr>
      <t>クラス</t>
    </r>
  </si>
  <si>
    <r>
      <rPr>
        <b/>
        <sz val="10"/>
        <color indexed="8"/>
        <rFont val="ＭＳ Ｐゴシック"/>
        <family val="3"/>
      </rPr>
      <t>代表</t>
    </r>
  </si>
  <si>
    <t>Jan</t>
  </si>
  <si>
    <t>Feb</t>
  </si>
  <si>
    <t>Feb</t>
  </si>
  <si>
    <t>Gross</t>
  </si>
  <si>
    <t>HC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</si>
  <si>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</si>
  <si>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</si>
  <si>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</si>
  <si>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</si>
  <si>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</si>
  <si>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</si>
  <si>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</si>
  <si>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</si>
  <si>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</si>
  <si>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</si>
  <si>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rPr>
        <sz val="9"/>
        <color indexed="8"/>
        <rFont val="ＭＳ Ｐゴシック"/>
        <family val="3"/>
      </rPr>
      <t>松本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ＭＳ Ｐゴシック"/>
        <family val="3"/>
      </rPr>
      <t>良三</t>
    </r>
  </si>
  <si>
    <t>Sep</t>
  </si>
  <si>
    <t>Dec</t>
  </si>
  <si>
    <t>Gross</t>
  </si>
  <si>
    <t>HC</t>
  </si>
  <si>
    <t>Net</t>
  </si>
  <si>
    <t>Gross
Point</t>
  </si>
  <si>
    <t>Net
Point</t>
  </si>
  <si>
    <t>Gross
Rank</t>
  </si>
  <si>
    <t>Net
Rank</t>
  </si>
  <si>
    <t>Rank</t>
  </si>
  <si>
    <t>Oct</t>
  </si>
  <si>
    <t>2010 Total</t>
  </si>
  <si>
    <t>山中　智</t>
  </si>
  <si>
    <t>石黒　雅規</t>
  </si>
  <si>
    <t>檜垣　ユウジ</t>
  </si>
  <si>
    <t>増本　禎</t>
  </si>
  <si>
    <t>寺島</t>
  </si>
  <si>
    <t>小野寺　宏太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</si>
</sst>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_);[Red]\(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Tahoma"/>
      <family val="2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double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6" borderId="20" xfId="0" applyFont="1" applyFill="1" applyBorder="1" applyAlignment="1">
      <alignment vertical="center"/>
    </xf>
    <xf numFmtId="0" fontId="42" fillId="2" borderId="20" xfId="0" applyFont="1" applyFill="1" applyBorder="1" applyAlignment="1">
      <alignment vertical="center"/>
    </xf>
    <xf numFmtId="0" fontId="42" fillId="2" borderId="21" xfId="0" applyFont="1" applyFill="1" applyBorder="1" applyAlignment="1">
      <alignment vertical="center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176" fontId="42" fillId="0" borderId="22" xfId="0" applyNumberFormat="1" applyFont="1" applyBorder="1" applyAlignment="1" applyProtection="1">
      <alignment horizontal="right" vertical="center"/>
      <protection locked="0"/>
    </xf>
    <xf numFmtId="177" fontId="42" fillId="0" borderId="23" xfId="0" applyNumberFormat="1" applyFont="1" applyBorder="1" applyAlignment="1" applyProtection="1">
      <alignment horizontal="right" vertical="center"/>
      <protection locked="0"/>
    </xf>
    <xf numFmtId="176" fontId="42" fillId="0" borderId="12" xfId="0" applyNumberFormat="1" applyFont="1" applyBorder="1" applyAlignment="1" applyProtection="1">
      <alignment horizontal="right" vertical="center"/>
      <protection locked="0"/>
    </xf>
    <xf numFmtId="177" fontId="42" fillId="0" borderId="24" xfId="0" applyNumberFormat="1" applyFont="1" applyBorder="1" applyAlignment="1" applyProtection="1">
      <alignment horizontal="right" vertical="center"/>
      <protection locked="0"/>
    </xf>
    <xf numFmtId="176" fontId="42" fillId="0" borderId="25" xfId="0" applyNumberFormat="1" applyFont="1" applyBorder="1" applyAlignment="1" applyProtection="1">
      <alignment horizontal="right" vertical="center"/>
      <protection locked="0"/>
    </xf>
    <xf numFmtId="177" fontId="42" fillId="0" borderId="22" xfId="0" applyNumberFormat="1" applyFont="1" applyBorder="1" applyAlignment="1" applyProtection="1">
      <alignment horizontal="right" vertical="center"/>
      <protection locked="0"/>
    </xf>
    <xf numFmtId="176" fontId="42" fillId="6" borderId="26" xfId="0" applyNumberFormat="1" applyFont="1" applyFill="1" applyBorder="1" applyAlignment="1" applyProtection="1">
      <alignment horizontal="right" vertical="center"/>
      <protection locked="0"/>
    </xf>
    <xf numFmtId="177" fontId="42" fillId="6" borderId="27" xfId="0" applyNumberFormat="1" applyFont="1" applyFill="1" applyBorder="1" applyAlignment="1" applyProtection="1">
      <alignment horizontal="right" vertical="center"/>
      <protection locked="0"/>
    </xf>
    <xf numFmtId="176" fontId="42" fillId="6" borderId="10" xfId="0" applyNumberFormat="1" applyFont="1" applyFill="1" applyBorder="1" applyAlignment="1" applyProtection="1">
      <alignment horizontal="right" vertical="center"/>
      <protection locked="0"/>
    </xf>
    <xf numFmtId="177" fontId="42" fillId="6" borderId="28" xfId="0" applyNumberFormat="1" applyFont="1" applyFill="1" applyBorder="1" applyAlignment="1" applyProtection="1">
      <alignment horizontal="right" vertical="center"/>
      <protection locked="0"/>
    </xf>
    <xf numFmtId="176" fontId="42" fillId="6" borderId="29" xfId="0" applyNumberFormat="1" applyFont="1" applyFill="1" applyBorder="1" applyAlignment="1" applyProtection="1">
      <alignment horizontal="right" vertical="center"/>
      <protection locked="0"/>
    </xf>
    <xf numFmtId="177" fontId="42" fillId="6" borderId="26" xfId="0" applyNumberFormat="1" applyFont="1" applyFill="1" applyBorder="1" applyAlignment="1" applyProtection="1">
      <alignment horizontal="right" vertical="center"/>
      <protection locked="0"/>
    </xf>
    <xf numFmtId="176" fontId="42" fillId="0" borderId="26" xfId="0" applyNumberFormat="1" applyFont="1" applyBorder="1" applyAlignment="1" applyProtection="1">
      <alignment horizontal="right" vertical="center"/>
      <protection locked="0"/>
    </xf>
    <xf numFmtId="177" fontId="42" fillId="0" borderId="27" xfId="0" applyNumberFormat="1" applyFont="1" applyBorder="1" applyAlignment="1" applyProtection="1">
      <alignment horizontal="right" vertical="center"/>
      <protection locked="0"/>
    </xf>
    <xf numFmtId="176" fontId="42" fillId="0" borderId="10" xfId="0" applyNumberFormat="1" applyFont="1" applyBorder="1" applyAlignment="1" applyProtection="1">
      <alignment horizontal="right" vertical="center"/>
      <protection locked="0"/>
    </xf>
    <xf numFmtId="177" fontId="42" fillId="0" borderId="28" xfId="0" applyNumberFormat="1" applyFont="1" applyBorder="1" applyAlignment="1" applyProtection="1">
      <alignment horizontal="right" vertical="center"/>
      <protection locked="0"/>
    </xf>
    <xf numFmtId="176" fontId="42" fillId="0" borderId="29" xfId="0" applyNumberFormat="1" applyFont="1" applyBorder="1" applyAlignment="1" applyProtection="1">
      <alignment horizontal="right" vertical="center"/>
      <protection locked="0"/>
    </xf>
    <xf numFmtId="177" fontId="42" fillId="0" borderId="26" xfId="0" applyNumberFormat="1" applyFont="1" applyBorder="1" applyAlignment="1" applyProtection="1">
      <alignment horizontal="right" vertical="center"/>
      <protection locked="0"/>
    </xf>
    <xf numFmtId="176" fontId="42" fillId="2" borderId="26" xfId="0" applyNumberFormat="1" applyFont="1" applyFill="1" applyBorder="1" applyAlignment="1" applyProtection="1">
      <alignment horizontal="right" vertical="center"/>
      <protection locked="0"/>
    </xf>
    <xf numFmtId="177" fontId="42" fillId="2" borderId="27" xfId="0" applyNumberFormat="1" applyFont="1" applyFill="1" applyBorder="1" applyAlignment="1" applyProtection="1">
      <alignment horizontal="right" vertical="center"/>
      <protection locked="0"/>
    </xf>
    <xf numFmtId="176" fontId="42" fillId="2" borderId="10" xfId="0" applyNumberFormat="1" applyFont="1" applyFill="1" applyBorder="1" applyAlignment="1" applyProtection="1">
      <alignment horizontal="right" vertical="center"/>
      <protection locked="0"/>
    </xf>
    <xf numFmtId="177" fontId="42" fillId="2" borderId="28" xfId="0" applyNumberFormat="1" applyFont="1" applyFill="1" applyBorder="1" applyAlignment="1" applyProtection="1">
      <alignment horizontal="right" vertical="center"/>
      <protection locked="0"/>
    </xf>
    <xf numFmtId="176" fontId="42" fillId="2" borderId="29" xfId="0" applyNumberFormat="1" applyFont="1" applyFill="1" applyBorder="1" applyAlignment="1" applyProtection="1">
      <alignment horizontal="right" vertical="center"/>
      <protection locked="0"/>
    </xf>
    <xf numFmtId="177" fontId="42" fillId="2" borderId="26" xfId="0" applyNumberFormat="1" applyFont="1" applyFill="1" applyBorder="1" applyAlignment="1" applyProtection="1">
      <alignment horizontal="right" vertical="center"/>
      <protection locked="0"/>
    </xf>
    <xf numFmtId="176" fontId="42" fillId="2" borderId="30" xfId="0" applyNumberFormat="1" applyFont="1" applyFill="1" applyBorder="1" applyAlignment="1" applyProtection="1">
      <alignment horizontal="right" vertical="center"/>
      <protection locked="0"/>
    </xf>
    <xf numFmtId="177" fontId="42" fillId="2" borderId="31" xfId="0" applyNumberFormat="1" applyFont="1" applyFill="1" applyBorder="1" applyAlignment="1" applyProtection="1">
      <alignment horizontal="right" vertical="center"/>
      <protection locked="0"/>
    </xf>
    <xf numFmtId="176" fontId="42" fillId="2" borderId="11" xfId="0" applyNumberFormat="1" applyFont="1" applyFill="1" applyBorder="1" applyAlignment="1" applyProtection="1">
      <alignment horizontal="right" vertical="center"/>
      <protection locked="0"/>
    </xf>
    <xf numFmtId="177" fontId="42" fillId="2" borderId="32" xfId="0" applyNumberFormat="1" applyFont="1" applyFill="1" applyBorder="1" applyAlignment="1" applyProtection="1">
      <alignment horizontal="right" vertical="center"/>
      <protection locked="0"/>
    </xf>
    <xf numFmtId="176" fontId="42" fillId="2" borderId="33" xfId="0" applyNumberFormat="1" applyFont="1" applyFill="1" applyBorder="1" applyAlignment="1" applyProtection="1">
      <alignment horizontal="right" vertical="center"/>
      <protection locked="0"/>
    </xf>
    <xf numFmtId="177" fontId="42" fillId="2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3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10" borderId="10" xfId="0" applyFont="1" applyFill="1" applyBorder="1" applyAlignment="1">
      <alignment vertical="center"/>
    </xf>
    <xf numFmtId="0" fontId="42" fillId="10" borderId="35" xfId="0" applyFont="1" applyFill="1" applyBorder="1" applyAlignment="1">
      <alignment horizontal="center" vertical="center"/>
    </xf>
    <xf numFmtId="0" fontId="42" fillId="10" borderId="28" xfId="0" applyFont="1" applyFill="1" applyBorder="1" applyAlignment="1">
      <alignment horizontal="center" vertical="center"/>
    </xf>
    <xf numFmtId="0" fontId="42" fillId="10" borderId="36" xfId="0" applyFont="1" applyFill="1" applyBorder="1" applyAlignment="1">
      <alignment horizontal="center" vertical="center"/>
    </xf>
    <xf numFmtId="0" fontId="42" fillId="10" borderId="32" xfId="0" applyFont="1" applyFill="1" applyBorder="1" applyAlignment="1">
      <alignment horizontal="center" vertical="center"/>
    </xf>
    <xf numFmtId="177" fontId="42" fillId="0" borderId="0" xfId="0" applyNumberFormat="1" applyFont="1" applyAlignment="1">
      <alignment vertical="center"/>
    </xf>
    <xf numFmtId="0" fontId="42" fillId="0" borderId="37" xfId="0" applyFont="1" applyBorder="1" applyAlignment="1">
      <alignment vertical="center"/>
    </xf>
    <xf numFmtId="177" fontId="42" fillId="0" borderId="36" xfId="0" applyNumberFormat="1" applyFont="1" applyBorder="1" applyAlignment="1">
      <alignment horizontal="right" vertical="center"/>
    </xf>
    <xf numFmtId="177" fontId="42" fillId="0" borderId="32" xfId="0" applyNumberFormat="1" applyFont="1" applyBorder="1" applyAlignment="1">
      <alignment horizontal="right" vertical="center"/>
    </xf>
    <xf numFmtId="177" fontId="42" fillId="0" borderId="29" xfId="0" applyNumberFormat="1" applyFont="1" applyBorder="1" applyAlignment="1">
      <alignment horizontal="right" vertical="center"/>
    </xf>
    <xf numFmtId="177" fontId="42" fillId="0" borderId="25" xfId="0" applyNumberFormat="1" applyFont="1" applyBorder="1" applyAlignment="1">
      <alignment horizontal="right" vertical="center"/>
    </xf>
    <xf numFmtId="177" fontId="42" fillId="0" borderId="34" xfId="0" applyNumberFormat="1" applyFont="1" applyBorder="1" applyAlignment="1">
      <alignment horizontal="right" vertical="center"/>
    </xf>
    <xf numFmtId="177" fontId="42" fillId="0" borderId="24" xfId="0" applyNumberFormat="1" applyFont="1" applyBorder="1" applyAlignment="1">
      <alignment horizontal="right" vertical="center"/>
    </xf>
    <xf numFmtId="0" fontId="42" fillId="19" borderId="19" xfId="0" applyFont="1" applyFill="1" applyBorder="1" applyAlignment="1">
      <alignment vertical="center"/>
    </xf>
    <xf numFmtId="0" fontId="42" fillId="19" borderId="20" xfId="0" applyFont="1" applyFill="1" applyBorder="1" applyAlignment="1">
      <alignment vertical="center"/>
    </xf>
    <xf numFmtId="0" fontId="42" fillId="19" borderId="21" xfId="0" applyFont="1" applyFill="1" applyBorder="1" applyAlignment="1">
      <alignment vertical="center"/>
    </xf>
    <xf numFmtId="0" fontId="6" fillId="15" borderId="38" xfId="0" applyFont="1" applyFill="1" applyBorder="1" applyAlignment="1">
      <alignment vertical="center"/>
    </xf>
    <xf numFmtId="0" fontId="6" fillId="15" borderId="14" xfId="0" applyFont="1" applyFill="1" applyBorder="1" applyAlignment="1">
      <alignment vertical="center"/>
    </xf>
    <xf numFmtId="0" fontId="6" fillId="15" borderId="15" xfId="0" applyFont="1" applyFill="1" applyBorder="1" applyAlignment="1">
      <alignment vertical="center"/>
    </xf>
    <xf numFmtId="0" fontId="42" fillId="9" borderId="39" xfId="0" applyFont="1" applyFill="1" applyBorder="1" applyAlignment="1">
      <alignment horizontal="center" vertical="center"/>
    </xf>
    <xf numFmtId="0" fontId="44" fillId="13" borderId="30" xfId="0" applyFont="1" applyFill="1" applyBorder="1" applyAlignment="1" applyProtection="1">
      <alignment horizontal="center" vertical="center"/>
      <protection/>
    </xf>
    <xf numFmtId="0" fontId="44" fillId="13" borderId="31" xfId="0" applyFont="1" applyFill="1" applyBorder="1" applyAlignment="1" applyProtection="1">
      <alignment horizontal="center" vertical="center"/>
      <protection/>
    </xf>
    <xf numFmtId="0" fontId="44" fillId="9" borderId="11" xfId="0" applyFont="1" applyFill="1" applyBorder="1" applyAlignment="1" applyProtection="1">
      <alignment horizontal="center" vertical="center"/>
      <protection/>
    </xf>
    <xf numFmtId="0" fontId="44" fillId="9" borderId="32" xfId="0" applyFont="1" applyFill="1" applyBorder="1" applyAlignment="1" applyProtection="1">
      <alignment horizontal="center" vertical="center"/>
      <protection/>
    </xf>
    <xf numFmtId="0" fontId="44" fillId="13" borderId="33" xfId="0" applyFont="1" applyFill="1" applyBorder="1" applyAlignment="1" applyProtection="1">
      <alignment horizontal="center" vertical="center"/>
      <protection/>
    </xf>
    <xf numFmtId="176" fontId="42" fillId="0" borderId="0" xfId="0" applyNumberFormat="1" applyFont="1" applyAlignment="1">
      <alignment vertical="center"/>
    </xf>
    <xf numFmtId="177" fontId="42" fillId="0" borderId="35" xfId="0" applyNumberFormat="1" applyFont="1" applyBorder="1" applyAlignment="1">
      <alignment vertical="center"/>
    </xf>
    <xf numFmtId="177" fontId="42" fillId="0" borderId="28" xfId="0" applyNumberFormat="1" applyFont="1" applyBorder="1" applyAlignment="1">
      <alignment vertical="center"/>
    </xf>
    <xf numFmtId="177" fontId="42" fillId="0" borderId="36" xfId="0" applyNumberFormat="1" applyFont="1" applyBorder="1" applyAlignment="1">
      <alignment vertical="center"/>
    </xf>
    <xf numFmtId="177" fontId="42" fillId="0" borderId="32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176" fontId="42" fillId="0" borderId="12" xfId="0" applyNumberFormat="1" applyFont="1" applyBorder="1" applyAlignment="1">
      <alignment vertical="center"/>
    </xf>
    <xf numFmtId="177" fontId="42" fillId="0" borderId="34" xfId="0" applyNumberFormat="1" applyFont="1" applyBorder="1" applyAlignment="1">
      <alignment vertical="center"/>
    </xf>
    <xf numFmtId="177" fontId="42" fillId="0" borderId="24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7" fontId="44" fillId="34" borderId="36" xfId="0" applyNumberFormat="1" applyFont="1" applyFill="1" applyBorder="1" applyAlignment="1">
      <alignment horizontal="center" vertical="center"/>
    </xf>
    <xf numFmtId="177" fontId="44" fillId="35" borderId="36" xfId="0" applyNumberFormat="1" applyFont="1" applyFill="1" applyBorder="1" applyAlignment="1">
      <alignment horizontal="center" vertical="center"/>
    </xf>
    <xf numFmtId="176" fontId="44" fillId="34" borderId="33" xfId="0" applyNumberFormat="1" applyFont="1" applyFill="1" applyBorder="1" applyAlignment="1">
      <alignment horizontal="center" vertical="center"/>
    </xf>
    <xf numFmtId="176" fontId="42" fillId="0" borderId="25" xfId="0" applyNumberFormat="1" applyFont="1" applyBorder="1" applyAlignment="1">
      <alignment vertical="center"/>
    </xf>
    <xf numFmtId="176" fontId="42" fillId="0" borderId="29" xfId="0" applyNumberFormat="1" applyFont="1" applyBorder="1" applyAlignment="1">
      <alignment vertical="center"/>
    </xf>
    <xf numFmtId="176" fontId="42" fillId="0" borderId="33" xfId="0" applyNumberFormat="1" applyFont="1" applyBorder="1" applyAlignment="1">
      <alignment vertical="center"/>
    </xf>
    <xf numFmtId="176" fontId="44" fillId="35" borderId="33" xfId="0" applyNumberFormat="1" applyFont="1" applyFill="1" applyBorder="1" applyAlignment="1">
      <alignment horizontal="center" vertical="center"/>
    </xf>
    <xf numFmtId="178" fontId="44" fillId="34" borderId="36" xfId="0" applyNumberFormat="1" applyFont="1" applyFill="1" applyBorder="1" applyAlignment="1">
      <alignment horizontal="center" vertical="center"/>
    </xf>
    <xf numFmtId="178" fontId="42" fillId="0" borderId="34" xfId="0" applyNumberFormat="1" applyFont="1" applyBorder="1" applyAlignment="1">
      <alignment vertical="center"/>
    </xf>
    <xf numFmtId="178" fontId="42" fillId="0" borderId="35" xfId="0" applyNumberFormat="1" applyFont="1" applyBorder="1" applyAlignment="1">
      <alignment vertical="center"/>
    </xf>
    <xf numFmtId="178" fontId="42" fillId="0" borderId="36" xfId="0" applyNumberFormat="1" applyFont="1" applyBorder="1" applyAlignment="1">
      <alignment vertical="center"/>
    </xf>
    <xf numFmtId="178" fontId="42" fillId="0" borderId="0" xfId="0" applyNumberFormat="1" applyFont="1" applyAlignment="1">
      <alignment vertical="center"/>
    </xf>
    <xf numFmtId="177" fontId="44" fillId="34" borderId="32" xfId="0" applyNumberFormat="1" applyFont="1" applyFill="1" applyBorder="1" applyAlignment="1">
      <alignment horizontal="center" vertical="center" wrapText="1"/>
    </xf>
    <xf numFmtId="176" fontId="44" fillId="34" borderId="11" xfId="0" applyNumberFormat="1" applyFont="1" applyFill="1" applyBorder="1" applyAlignment="1">
      <alignment horizontal="center" vertical="center" wrapText="1"/>
    </xf>
    <xf numFmtId="177" fontId="44" fillId="34" borderId="31" xfId="0" applyNumberFormat="1" applyFont="1" applyFill="1" applyBorder="1" applyAlignment="1">
      <alignment horizontal="center" vertical="center" wrapText="1"/>
    </xf>
    <xf numFmtId="177" fontId="42" fillId="0" borderId="23" xfId="0" applyNumberFormat="1" applyFont="1" applyBorder="1" applyAlignment="1">
      <alignment vertical="center"/>
    </xf>
    <xf numFmtId="178" fontId="44" fillId="34" borderId="36" xfId="0" applyNumberFormat="1" applyFont="1" applyFill="1" applyBorder="1" applyAlignment="1">
      <alignment horizontal="center" vertical="center" wrapText="1"/>
    </xf>
    <xf numFmtId="176" fontId="42" fillId="0" borderId="40" xfId="0" applyNumberFormat="1" applyFont="1" applyBorder="1" applyAlignment="1">
      <alignment vertical="center"/>
    </xf>
    <xf numFmtId="176" fontId="42" fillId="0" borderId="41" xfId="0" applyNumberFormat="1" applyFont="1" applyBorder="1" applyAlignment="1">
      <alignment vertical="center"/>
    </xf>
    <xf numFmtId="178" fontId="42" fillId="0" borderId="42" xfId="0" applyNumberFormat="1" applyFont="1" applyBorder="1" applyAlignment="1">
      <alignment vertical="center"/>
    </xf>
    <xf numFmtId="177" fontId="42" fillId="0" borderId="42" xfId="0" applyNumberFormat="1" applyFont="1" applyBorder="1" applyAlignment="1">
      <alignment vertical="center"/>
    </xf>
    <xf numFmtId="177" fontId="42" fillId="0" borderId="43" xfId="0" applyNumberFormat="1" applyFont="1" applyBorder="1" applyAlignment="1">
      <alignment vertical="center"/>
    </xf>
    <xf numFmtId="177" fontId="42" fillId="0" borderId="44" xfId="0" applyNumberFormat="1" applyFont="1" applyBorder="1" applyAlignment="1">
      <alignment vertical="center"/>
    </xf>
    <xf numFmtId="176" fontId="44" fillId="35" borderId="11" xfId="0" applyNumberFormat="1" applyFont="1" applyFill="1" applyBorder="1" applyAlignment="1">
      <alignment horizontal="center" vertical="center" wrapText="1"/>
    </xf>
    <xf numFmtId="178" fontId="44" fillId="35" borderId="36" xfId="0" applyNumberFormat="1" applyFont="1" applyFill="1" applyBorder="1" applyAlignment="1">
      <alignment horizontal="center" vertical="center"/>
    </xf>
    <xf numFmtId="178" fontId="44" fillId="35" borderId="36" xfId="0" applyNumberFormat="1" applyFont="1" applyFill="1" applyBorder="1" applyAlignment="1">
      <alignment horizontal="center" vertical="center" wrapText="1"/>
    </xf>
    <xf numFmtId="177" fontId="44" fillId="35" borderId="31" xfId="0" applyNumberFormat="1" applyFont="1" applyFill="1" applyBorder="1" applyAlignment="1">
      <alignment horizontal="center" vertical="center" wrapText="1"/>
    </xf>
    <xf numFmtId="177" fontId="44" fillId="35" borderId="32" xfId="0" applyNumberFormat="1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vertical="center"/>
    </xf>
    <xf numFmtId="176" fontId="42" fillId="6" borderId="30" xfId="0" applyNumberFormat="1" applyFont="1" applyFill="1" applyBorder="1" applyAlignment="1" applyProtection="1">
      <alignment horizontal="right" vertical="center"/>
      <protection locked="0"/>
    </xf>
    <xf numFmtId="177" fontId="42" fillId="6" borderId="31" xfId="0" applyNumberFormat="1" applyFont="1" applyFill="1" applyBorder="1" applyAlignment="1" applyProtection="1">
      <alignment horizontal="right" vertical="center"/>
      <protection locked="0"/>
    </xf>
    <xf numFmtId="176" fontId="42" fillId="6" borderId="11" xfId="0" applyNumberFormat="1" applyFont="1" applyFill="1" applyBorder="1" applyAlignment="1" applyProtection="1">
      <alignment horizontal="right" vertical="center"/>
      <protection locked="0"/>
    </xf>
    <xf numFmtId="177" fontId="42" fillId="6" borderId="32" xfId="0" applyNumberFormat="1" applyFont="1" applyFill="1" applyBorder="1" applyAlignment="1" applyProtection="1">
      <alignment horizontal="right" vertical="center"/>
      <protection locked="0"/>
    </xf>
    <xf numFmtId="176" fontId="42" fillId="6" borderId="33" xfId="0" applyNumberFormat="1" applyFont="1" applyFill="1" applyBorder="1" applyAlignment="1" applyProtection="1">
      <alignment horizontal="right" vertical="center"/>
      <protection locked="0"/>
    </xf>
    <xf numFmtId="177" fontId="42" fillId="6" borderId="30" xfId="0" applyNumberFormat="1" applyFont="1" applyFill="1" applyBorder="1" applyAlignment="1" applyProtection="1">
      <alignment horizontal="right" vertical="center"/>
      <protection locked="0"/>
    </xf>
    <xf numFmtId="178" fontId="42" fillId="0" borderId="45" xfId="0" applyNumberFormat="1" applyFont="1" applyBorder="1" applyAlignment="1">
      <alignment vertical="center"/>
    </xf>
    <xf numFmtId="177" fontId="42" fillId="0" borderId="45" xfId="0" applyNumberFormat="1" applyFont="1" applyBorder="1" applyAlignment="1">
      <alignment vertical="center"/>
    </xf>
    <xf numFmtId="177" fontId="42" fillId="0" borderId="11" xfId="0" applyNumberFormat="1" applyFont="1" applyBorder="1" applyAlignment="1">
      <alignment horizontal="right" vertical="center"/>
    </xf>
    <xf numFmtId="178" fontId="44" fillId="36" borderId="46" xfId="0" applyNumberFormat="1" applyFont="1" applyFill="1" applyBorder="1" applyAlignment="1">
      <alignment horizontal="center" vertical="center" wrapText="1"/>
    </xf>
    <xf numFmtId="178" fontId="44" fillId="36" borderId="35" xfId="0" applyNumberFormat="1" applyFont="1" applyFill="1" applyBorder="1" applyAlignment="1">
      <alignment horizontal="center" vertical="center" wrapText="1"/>
    </xf>
    <xf numFmtId="0" fontId="44" fillId="36" borderId="28" xfId="0" applyFont="1" applyFill="1" applyBorder="1" applyAlignment="1">
      <alignment horizontal="center" vertical="center" wrapText="1"/>
    </xf>
    <xf numFmtId="178" fontId="42" fillId="0" borderId="28" xfId="0" applyNumberFormat="1" applyFont="1" applyBorder="1" applyAlignment="1">
      <alignment vertical="center"/>
    </xf>
    <xf numFmtId="178" fontId="42" fillId="0" borderId="32" xfId="0" applyNumberFormat="1" applyFont="1" applyBorder="1" applyAlignment="1">
      <alignment vertical="center"/>
    </xf>
    <xf numFmtId="176" fontId="42" fillId="0" borderId="37" xfId="0" applyNumberFormat="1" applyFont="1" applyBorder="1" applyAlignment="1">
      <alignment vertical="center"/>
    </xf>
    <xf numFmtId="176" fontId="42" fillId="0" borderId="47" xfId="0" applyNumberFormat="1" applyFont="1" applyBorder="1" applyAlignment="1">
      <alignment vertical="center"/>
    </xf>
    <xf numFmtId="177" fontId="42" fillId="0" borderId="48" xfId="0" applyNumberFormat="1" applyFont="1" applyBorder="1" applyAlignment="1">
      <alignment vertical="center"/>
    </xf>
    <xf numFmtId="177" fontId="42" fillId="0" borderId="49" xfId="0" applyNumberFormat="1" applyFont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177" fontId="42" fillId="0" borderId="31" xfId="0" applyNumberFormat="1" applyFont="1" applyBorder="1" applyAlignment="1">
      <alignment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179" fontId="42" fillId="0" borderId="46" xfId="0" applyNumberFormat="1" applyFont="1" applyBorder="1" applyAlignment="1">
      <alignment vertical="center"/>
    </xf>
    <xf numFmtId="179" fontId="42" fillId="0" borderId="50" xfId="0" applyNumberFormat="1" applyFont="1" applyBorder="1" applyAlignment="1">
      <alignment vertical="center"/>
    </xf>
    <xf numFmtId="179" fontId="42" fillId="0" borderId="35" xfId="0" applyNumberFormat="1" applyFont="1" applyBorder="1" applyAlignment="1">
      <alignment vertical="center"/>
    </xf>
    <xf numFmtId="179" fontId="42" fillId="0" borderId="36" xfId="0" applyNumberFormat="1" applyFont="1" applyBorder="1" applyAlignment="1">
      <alignment vertical="center"/>
    </xf>
    <xf numFmtId="0" fontId="44" fillId="35" borderId="13" xfId="0" applyFont="1" applyFill="1" applyBorder="1" applyAlignment="1" applyProtection="1">
      <alignment horizontal="center" vertical="center"/>
      <protection locked="0"/>
    </xf>
    <xf numFmtId="0" fontId="44" fillId="35" borderId="14" xfId="0" applyFont="1" applyFill="1" applyBorder="1" applyAlignment="1" applyProtection="1">
      <alignment horizontal="center" vertical="center" wrapText="1"/>
      <protection locked="0"/>
    </xf>
    <xf numFmtId="0" fontId="44" fillId="35" borderId="15" xfId="0" applyFont="1" applyFill="1" applyBorder="1" applyAlignment="1" applyProtection="1">
      <alignment horizontal="center" vertical="center" wrapText="1"/>
      <protection locked="0"/>
    </xf>
    <xf numFmtId="0" fontId="42" fillId="0" borderId="40" xfId="0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7" fontId="42" fillId="0" borderId="35" xfId="0" applyNumberFormat="1" applyFont="1" applyFill="1" applyBorder="1" applyAlignment="1">
      <alignment vertical="center"/>
    </xf>
    <xf numFmtId="177" fontId="42" fillId="0" borderId="28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177" fontId="42" fillId="0" borderId="34" xfId="0" applyNumberFormat="1" applyFont="1" applyFill="1" applyBorder="1" applyAlignment="1">
      <alignment vertical="center"/>
    </xf>
    <xf numFmtId="177" fontId="42" fillId="0" borderId="24" xfId="0" applyNumberFormat="1" applyFont="1" applyFill="1" applyBorder="1" applyAlignment="1">
      <alignment vertical="center"/>
    </xf>
    <xf numFmtId="0" fontId="42" fillId="37" borderId="12" xfId="0" applyFont="1" applyFill="1" applyBorder="1" applyAlignment="1">
      <alignment vertical="center"/>
    </xf>
    <xf numFmtId="177" fontId="42" fillId="37" borderId="34" xfId="0" applyNumberFormat="1" applyFont="1" applyFill="1" applyBorder="1" applyAlignment="1">
      <alignment vertical="center"/>
    </xf>
    <xf numFmtId="177" fontId="42" fillId="37" borderId="24" xfId="0" applyNumberFormat="1" applyFont="1" applyFill="1" applyBorder="1" applyAlignment="1">
      <alignment vertical="center"/>
    </xf>
    <xf numFmtId="0" fontId="4" fillId="1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2" fillId="0" borderId="51" xfId="0" applyFont="1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4" fillId="13" borderId="53" xfId="0" applyFont="1" applyFill="1" applyBorder="1" applyAlignment="1" applyProtection="1">
      <alignment horizontal="center" vertical="center"/>
      <protection/>
    </xf>
    <xf numFmtId="0" fontId="44" fillId="9" borderId="37" xfId="0" applyFont="1" applyFill="1" applyBorder="1" applyAlignment="1" applyProtection="1">
      <alignment horizontal="center" vertical="center"/>
      <protection/>
    </xf>
    <xf numFmtId="0" fontId="44" fillId="9" borderId="49" xfId="0" applyFont="1" applyFill="1" applyBorder="1" applyAlignment="1" applyProtection="1">
      <alignment horizontal="center" vertical="center"/>
      <protection/>
    </xf>
    <xf numFmtId="0" fontId="44" fillId="34" borderId="54" xfId="0" applyFont="1" applyFill="1" applyBorder="1" applyAlignment="1">
      <alignment horizontal="center" vertical="center"/>
    </xf>
    <xf numFmtId="0" fontId="44" fillId="34" borderId="53" xfId="0" applyFont="1" applyFill="1" applyBorder="1" applyAlignment="1">
      <alignment horizontal="center" vertical="center"/>
    </xf>
    <xf numFmtId="0" fontId="44" fillId="34" borderId="55" xfId="0" applyFont="1" applyFill="1" applyBorder="1" applyAlignment="1">
      <alignment horizontal="center" vertical="center"/>
    </xf>
    <xf numFmtId="0" fontId="44" fillId="35" borderId="54" xfId="0" applyFont="1" applyFill="1" applyBorder="1" applyAlignment="1">
      <alignment horizontal="center" vertical="center"/>
    </xf>
    <xf numFmtId="0" fontId="44" fillId="35" borderId="53" xfId="0" applyFont="1" applyFill="1" applyBorder="1" applyAlignment="1">
      <alignment horizontal="center" vertical="center"/>
    </xf>
    <xf numFmtId="0" fontId="44" fillId="35" borderId="55" xfId="0" applyFont="1" applyFill="1" applyBorder="1" applyAlignment="1">
      <alignment horizontal="center" vertical="center"/>
    </xf>
    <xf numFmtId="178" fontId="44" fillId="36" borderId="56" xfId="0" applyNumberFormat="1" applyFont="1" applyFill="1" applyBorder="1" applyAlignment="1">
      <alignment horizontal="center" vertical="center"/>
    </xf>
    <xf numFmtId="178" fontId="44" fillId="36" borderId="45" xfId="0" applyNumberFormat="1" applyFont="1" applyFill="1" applyBorder="1" applyAlignment="1">
      <alignment horizontal="center" vertical="center"/>
    </xf>
    <xf numFmtId="178" fontId="44" fillId="36" borderId="49" xfId="0" applyNumberFormat="1" applyFont="1" applyFill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" fillId="10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showRowColHeaders="0" zoomScalePageLayoutView="0" workbookViewId="0" topLeftCell="A1">
      <pane ySplit="2" topLeftCell="A12" activePane="bottomLeft" state="frozen"/>
      <selection pane="topLeft" activeCell="A1" sqref="A1"/>
      <selection pane="bottomLeft" activeCell="P39" sqref="P39"/>
    </sheetView>
  </sheetViews>
  <sheetFormatPr defaultColWidth="4.57421875" defaultRowHeight="15"/>
  <cols>
    <col min="1" max="1" width="9.421875" style="1" bestFit="1" customWidth="1"/>
    <col min="2" max="2" width="4.57421875" style="1" customWidth="1"/>
    <col min="3" max="3" width="5.140625" style="1" bestFit="1" customWidth="1"/>
    <col min="4" max="8" width="4.57421875" style="1" customWidth="1"/>
    <col min="9" max="9" width="5.140625" style="1" bestFit="1" customWidth="1"/>
    <col min="10" max="12" width="4.57421875" style="1" customWidth="1"/>
    <col min="13" max="13" width="5.140625" style="1" bestFit="1" customWidth="1"/>
    <col min="14" max="16384" width="4.57421875" style="1" customWidth="1"/>
  </cols>
  <sheetData>
    <row r="1" spans="1:25" s="16" customFormat="1" ht="11.25">
      <c r="A1" s="160"/>
      <c r="B1" s="162" t="s">
        <v>36</v>
      </c>
      <c r="C1" s="162"/>
      <c r="D1" s="163" t="s">
        <v>37</v>
      </c>
      <c r="E1" s="164"/>
      <c r="F1" s="162" t="s">
        <v>41</v>
      </c>
      <c r="G1" s="162"/>
      <c r="H1" s="163" t="s">
        <v>42</v>
      </c>
      <c r="I1" s="164"/>
      <c r="J1" s="162" t="s">
        <v>43</v>
      </c>
      <c r="K1" s="162"/>
      <c r="L1" s="163" t="s">
        <v>44</v>
      </c>
      <c r="M1" s="164"/>
      <c r="N1" s="162" t="s">
        <v>45</v>
      </c>
      <c r="O1" s="162"/>
      <c r="P1" s="163" t="s">
        <v>46</v>
      </c>
      <c r="Q1" s="164"/>
      <c r="R1" s="162" t="s">
        <v>52</v>
      </c>
      <c r="S1" s="162"/>
      <c r="T1" s="163" t="s">
        <v>48</v>
      </c>
      <c r="U1" s="164"/>
      <c r="V1" s="162" t="s">
        <v>49</v>
      </c>
      <c r="W1" s="162"/>
      <c r="X1" s="163" t="s">
        <v>53</v>
      </c>
      <c r="Y1" s="164"/>
    </row>
    <row r="2" spans="1:25" s="17" customFormat="1" ht="11.25">
      <c r="A2" s="161"/>
      <c r="B2" s="72" t="s">
        <v>54</v>
      </c>
      <c r="C2" s="73" t="s">
        <v>55</v>
      </c>
      <c r="D2" s="74" t="s">
        <v>54</v>
      </c>
      <c r="E2" s="75" t="s">
        <v>55</v>
      </c>
      <c r="F2" s="76" t="s">
        <v>54</v>
      </c>
      <c r="G2" s="72" t="s">
        <v>55</v>
      </c>
      <c r="H2" s="74" t="s">
        <v>54</v>
      </c>
      <c r="I2" s="75" t="s">
        <v>55</v>
      </c>
      <c r="J2" s="72" t="s">
        <v>54</v>
      </c>
      <c r="K2" s="73" t="s">
        <v>55</v>
      </c>
      <c r="L2" s="74" t="s">
        <v>54</v>
      </c>
      <c r="M2" s="75" t="s">
        <v>55</v>
      </c>
      <c r="N2" s="76" t="s">
        <v>54</v>
      </c>
      <c r="O2" s="72" t="s">
        <v>55</v>
      </c>
      <c r="P2" s="74" t="s">
        <v>54</v>
      </c>
      <c r="Q2" s="75" t="s">
        <v>55</v>
      </c>
      <c r="R2" s="72" t="s">
        <v>54</v>
      </c>
      <c r="S2" s="73" t="s">
        <v>55</v>
      </c>
      <c r="T2" s="74" t="s">
        <v>54</v>
      </c>
      <c r="U2" s="75" t="s">
        <v>55</v>
      </c>
      <c r="V2" s="76" t="s">
        <v>54</v>
      </c>
      <c r="W2" s="72" t="s">
        <v>55</v>
      </c>
      <c r="X2" s="74" t="s">
        <v>54</v>
      </c>
      <c r="Y2" s="75" t="s">
        <v>55</v>
      </c>
    </row>
    <row r="3" spans="1:25" ht="11.25">
      <c r="A3" s="11" t="str">
        <f>メンバー!A2</f>
        <v>池田 正志</v>
      </c>
      <c r="B3" s="18">
        <v>93</v>
      </c>
      <c r="C3" s="19"/>
      <c r="D3" s="20">
        <v>93</v>
      </c>
      <c r="E3" s="21"/>
      <c r="F3" s="22"/>
      <c r="G3" s="23"/>
      <c r="H3" s="20">
        <v>87</v>
      </c>
      <c r="I3" s="21"/>
      <c r="J3" s="18"/>
      <c r="K3" s="19"/>
      <c r="L3" s="20">
        <v>84</v>
      </c>
      <c r="M3" s="21"/>
      <c r="N3" s="22"/>
      <c r="O3" s="23"/>
      <c r="P3" s="20"/>
      <c r="Q3" s="21"/>
      <c r="R3" s="18"/>
      <c r="S3" s="19"/>
      <c r="T3" s="20"/>
      <c r="U3" s="21"/>
      <c r="V3" s="22"/>
      <c r="W3" s="23"/>
      <c r="X3" s="20"/>
      <c r="Y3" s="21"/>
    </row>
    <row r="4" spans="1:25" ht="11.25">
      <c r="A4" s="13" t="str">
        <f>メンバー!A3</f>
        <v>桐生 峰男</v>
      </c>
      <c r="B4" s="24">
        <v>85</v>
      </c>
      <c r="C4" s="25"/>
      <c r="D4" s="26">
        <v>98</v>
      </c>
      <c r="E4" s="27"/>
      <c r="F4" s="28"/>
      <c r="G4" s="29"/>
      <c r="H4" s="26"/>
      <c r="I4" s="27"/>
      <c r="J4" s="24"/>
      <c r="K4" s="25"/>
      <c r="L4" s="26"/>
      <c r="M4" s="27"/>
      <c r="N4" s="28"/>
      <c r="O4" s="29"/>
      <c r="P4" s="26"/>
      <c r="Q4" s="27"/>
      <c r="R4" s="24"/>
      <c r="S4" s="25"/>
      <c r="T4" s="26"/>
      <c r="U4" s="27"/>
      <c r="V4" s="28"/>
      <c r="W4" s="29"/>
      <c r="X4" s="26"/>
      <c r="Y4" s="27"/>
    </row>
    <row r="5" spans="1:25" ht="11.25">
      <c r="A5" s="12" t="str">
        <f>メンバー!A4</f>
        <v>佐藤 正樹</v>
      </c>
      <c r="B5" s="30"/>
      <c r="C5" s="31"/>
      <c r="D5" s="32">
        <v>93</v>
      </c>
      <c r="E5" s="33"/>
      <c r="F5" s="34"/>
      <c r="G5" s="35"/>
      <c r="H5" s="32"/>
      <c r="I5" s="33"/>
      <c r="J5" s="30"/>
      <c r="K5" s="31"/>
      <c r="L5" s="32"/>
      <c r="M5" s="33"/>
      <c r="N5" s="34"/>
      <c r="O5" s="35"/>
      <c r="P5" s="32"/>
      <c r="Q5" s="33"/>
      <c r="R5" s="30"/>
      <c r="S5" s="31"/>
      <c r="T5" s="32"/>
      <c r="U5" s="33"/>
      <c r="V5" s="34"/>
      <c r="W5" s="35"/>
      <c r="X5" s="32"/>
      <c r="Y5" s="33"/>
    </row>
    <row r="6" spans="1:25" ht="11.25">
      <c r="A6" s="13" t="str">
        <f>メンバー!A5</f>
        <v>相原 信夫</v>
      </c>
      <c r="B6" s="24">
        <v>96</v>
      </c>
      <c r="C6" s="25"/>
      <c r="D6" s="26"/>
      <c r="E6" s="27"/>
      <c r="F6" s="28"/>
      <c r="G6" s="29"/>
      <c r="H6" s="26"/>
      <c r="I6" s="27"/>
      <c r="J6" s="24"/>
      <c r="K6" s="25"/>
      <c r="L6" s="26"/>
      <c r="M6" s="27"/>
      <c r="N6" s="28"/>
      <c r="O6" s="29"/>
      <c r="P6" s="26"/>
      <c r="Q6" s="27"/>
      <c r="R6" s="24"/>
      <c r="S6" s="25"/>
      <c r="T6" s="26"/>
      <c r="U6" s="27"/>
      <c r="V6" s="28"/>
      <c r="W6" s="29"/>
      <c r="X6" s="26"/>
      <c r="Y6" s="27"/>
    </row>
    <row r="7" spans="1:25" ht="11.25">
      <c r="A7" s="12" t="str">
        <f>メンバー!A6</f>
        <v>河盛 純造</v>
      </c>
      <c r="B7" s="30">
        <v>85</v>
      </c>
      <c r="C7" s="31"/>
      <c r="D7" s="32">
        <v>86</v>
      </c>
      <c r="E7" s="33"/>
      <c r="F7" s="34"/>
      <c r="G7" s="35"/>
      <c r="H7" s="32">
        <v>82</v>
      </c>
      <c r="I7" s="33"/>
      <c r="J7" s="30"/>
      <c r="K7" s="31"/>
      <c r="L7" s="32"/>
      <c r="M7" s="33"/>
      <c r="N7" s="34"/>
      <c r="O7" s="35"/>
      <c r="P7" s="32"/>
      <c r="Q7" s="33"/>
      <c r="R7" s="30"/>
      <c r="S7" s="31"/>
      <c r="T7" s="32"/>
      <c r="U7" s="33"/>
      <c r="V7" s="34"/>
      <c r="W7" s="35"/>
      <c r="X7" s="32"/>
      <c r="Y7" s="33"/>
    </row>
    <row r="8" spans="1:25" ht="11.25">
      <c r="A8" s="13" t="str">
        <f>メンバー!A7</f>
        <v>細田 泰</v>
      </c>
      <c r="B8" s="24">
        <v>84</v>
      </c>
      <c r="C8" s="25"/>
      <c r="D8" s="26">
        <v>89</v>
      </c>
      <c r="E8" s="27"/>
      <c r="F8" s="28"/>
      <c r="G8" s="29"/>
      <c r="H8" s="26">
        <v>90</v>
      </c>
      <c r="I8" s="27"/>
      <c r="J8" s="24"/>
      <c r="K8" s="25"/>
      <c r="L8" s="26">
        <v>86</v>
      </c>
      <c r="M8" s="27"/>
      <c r="N8" s="28"/>
      <c r="O8" s="29"/>
      <c r="P8" s="26">
        <v>83</v>
      </c>
      <c r="Q8" s="27"/>
      <c r="R8" s="24"/>
      <c r="S8" s="25"/>
      <c r="T8" s="26"/>
      <c r="U8" s="27"/>
      <c r="V8" s="28"/>
      <c r="W8" s="29"/>
      <c r="X8" s="26"/>
      <c r="Y8" s="27"/>
    </row>
    <row r="9" spans="1:25" ht="11.25">
      <c r="A9" s="12" t="str">
        <f>メンバー!A8</f>
        <v>白山 隆一</v>
      </c>
      <c r="B9" s="30">
        <v>86</v>
      </c>
      <c r="C9" s="31"/>
      <c r="D9" s="32">
        <v>97</v>
      </c>
      <c r="E9" s="33"/>
      <c r="F9" s="34"/>
      <c r="G9" s="35"/>
      <c r="H9" s="32">
        <v>91</v>
      </c>
      <c r="I9" s="33"/>
      <c r="J9" s="30"/>
      <c r="K9" s="31"/>
      <c r="L9" s="32"/>
      <c r="M9" s="33"/>
      <c r="N9" s="34"/>
      <c r="O9" s="35"/>
      <c r="P9" s="32"/>
      <c r="Q9" s="33"/>
      <c r="R9" s="30"/>
      <c r="S9" s="31"/>
      <c r="T9" s="32"/>
      <c r="U9" s="33"/>
      <c r="V9" s="34"/>
      <c r="W9" s="35"/>
      <c r="X9" s="32"/>
      <c r="Y9" s="33"/>
    </row>
    <row r="10" spans="1:25" ht="11.25">
      <c r="A10" s="13" t="str">
        <f>メンバー!A9</f>
        <v>上野 泉</v>
      </c>
      <c r="B10" s="24">
        <v>88</v>
      </c>
      <c r="C10" s="25"/>
      <c r="D10" s="26">
        <v>87</v>
      </c>
      <c r="E10" s="27"/>
      <c r="F10" s="28"/>
      <c r="G10" s="29"/>
      <c r="H10" s="26">
        <v>91</v>
      </c>
      <c r="I10" s="27"/>
      <c r="J10" s="24"/>
      <c r="K10" s="25"/>
      <c r="L10" s="26"/>
      <c r="M10" s="27"/>
      <c r="N10" s="28"/>
      <c r="O10" s="29"/>
      <c r="P10" s="26">
        <v>88</v>
      </c>
      <c r="Q10" s="27"/>
      <c r="R10" s="24"/>
      <c r="S10" s="25"/>
      <c r="T10" s="26"/>
      <c r="U10" s="27"/>
      <c r="V10" s="28"/>
      <c r="W10" s="29"/>
      <c r="X10" s="26"/>
      <c r="Y10" s="27"/>
    </row>
    <row r="11" spans="1:25" ht="11.25">
      <c r="A11" s="12" t="str">
        <f>メンバー!A10</f>
        <v>竹井 俊樹</v>
      </c>
      <c r="B11" s="30">
        <v>99</v>
      </c>
      <c r="C11" s="31"/>
      <c r="D11" s="32">
        <v>96</v>
      </c>
      <c r="E11" s="33"/>
      <c r="F11" s="34"/>
      <c r="G11" s="35"/>
      <c r="H11" s="32">
        <v>78</v>
      </c>
      <c r="I11" s="33"/>
      <c r="J11" s="30"/>
      <c r="K11" s="31"/>
      <c r="L11" s="32">
        <v>97</v>
      </c>
      <c r="M11" s="33"/>
      <c r="N11" s="34"/>
      <c r="O11" s="35"/>
      <c r="P11" s="32">
        <v>98</v>
      </c>
      <c r="Q11" s="33"/>
      <c r="R11" s="30"/>
      <c r="S11" s="31"/>
      <c r="T11" s="32"/>
      <c r="U11" s="33"/>
      <c r="V11" s="34"/>
      <c r="W11" s="35"/>
      <c r="X11" s="32"/>
      <c r="Y11" s="33"/>
    </row>
    <row r="12" spans="1:25" ht="11.25">
      <c r="A12" s="13" t="str">
        <f>メンバー!A11</f>
        <v>若菜　一</v>
      </c>
      <c r="B12" s="24">
        <v>99</v>
      </c>
      <c r="C12" s="25"/>
      <c r="D12" s="26">
        <v>93</v>
      </c>
      <c r="E12" s="27"/>
      <c r="F12" s="28"/>
      <c r="G12" s="29"/>
      <c r="H12" s="26">
        <v>112</v>
      </c>
      <c r="I12" s="27"/>
      <c r="J12" s="24"/>
      <c r="K12" s="25"/>
      <c r="L12" s="26">
        <v>110</v>
      </c>
      <c r="M12" s="27"/>
      <c r="N12" s="28"/>
      <c r="O12" s="29"/>
      <c r="P12" s="26">
        <v>92</v>
      </c>
      <c r="Q12" s="27"/>
      <c r="R12" s="24"/>
      <c r="S12" s="25"/>
      <c r="T12" s="26"/>
      <c r="U12" s="27"/>
      <c r="V12" s="28"/>
      <c r="W12" s="29"/>
      <c r="X12" s="26"/>
      <c r="Y12" s="27"/>
    </row>
    <row r="13" spans="1:25" ht="11.25">
      <c r="A13" s="12" t="str">
        <f>メンバー!A12</f>
        <v>片山 宗臣</v>
      </c>
      <c r="B13" s="30"/>
      <c r="C13" s="31"/>
      <c r="D13" s="32"/>
      <c r="E13" s="33"/>
      <c r="F13" s="34"/>
      <c r="G13" s="35"/>
      <c r="H13" s="32"/>
      <c r="I13" s="33"/>
      <c r="J13" s="30"/>
      <c r="K13" s="31"/>
      <c r="L13" s="32"/>
      <c r="M13" s="33"/>
      <c r="N13" s="34"/>
      <c r="O13" s="35"/>
      <c r="P13" s="32"/>
      <c r="Q13" s="33"/>
      <c r="R13" s="30"/>
      <c r="S13" s="31"/>
      <c r="T13" s="32"/>
      <c r="U13" s="33"/>
      <c r="V13" s="34"/>
      <c r="W13" s="35"/>
      <c r="X13" s="32"/>
      <c r="Y13" s="33"/>
    </row>
    <row r="14" spans="1:25" ht="11.25">
      <c r="A14" s="13" t="str">
        <f>メンバー!A13</f>
        <v>松本 良三</v>
      </c>
      <c r="B14" s="24"/>
      <c r="C14" s="25"/>
      <c r="D14" s="26"/>
      <c r="E14" s="27"/>
      <c r="F14" s="28"/>
      <c r="G14" s="29"/>
      <c r="H14" s="26">
        <v>90</v>
      </c>
      <c r="I14" s="27"/>
      <c r="J14" s="24"/>
      <c r="K14" s="25"/>
      <c r="L14" s="26"/>
      <c r="M14" s="27"/>
      <c r="N14" s="28"/>
      <c r="O14" s="29"/>
      <c r="P14" s="26"/>
      <c r="Q14" s="27"/>
      <c r="R14" s="24"/>
      <c r="S14" s="25"/>
      <c r="T14" s="26"/>
      <c r="U14" s="27"/>
      <c r="V14" s="28"/>
      <c r="W14" s="29"/>
      <c r="X14" s="26"/>
      <c r="Y14" s="27"/>
    </row>
    <row r="15" spans="1:25" ht="11.25">
      <c r="A15" s="12" t="str">
        <f>メンバー!A14</f>
        <v>犬塚 秀博</v>
      </c>
      <c r="B15" s="30">
        <v>98</v>
      </c>
      <c r="C15" s="31"/>
      <c r="D15" s="32"/>
      <c r="E15" s="33"/>
      <c r="F15" s="34"/>
      <c r="G15" s="35"/>
      <c r="H15" s="32"/>
      <c r="I15" s="33"/>
      <c r="J15" s="30"/>
      <c r="K15" s="31"/>
      <c r="L15" s="32"/>
      <c r="M15" s="33"/>
      <c r="N15" s="34"/>
      <c r="O15" s="35"/>
      <c r="P15" s="32"/>
      <c r="Q15" s="33"/>
      <c r="R15" s="30"/>
      <c r="S15" s="31"/>
      <c r="T15" s="32"/>
      <c r="U15" s="33"/>
      <c r="V15" s="34"/>
      <c r="W15" s="35"/>
      <c r="X15" s="32"/>
      <c r="Y15" s="33"/>
    </row>
    <row r="16" spans="1:25" ht="11.25">
      <c r="A16" s="117" t="str">
        <f>メンバー!A15</f>
        <v>山中　智</v>
      </c>
      <c r="B16" s="118"/>
      <c r="C16" s="119"/>
      <c r="D16" s="120">
        <v>98</v>
      </c>
      <c r="E16" s="121"/>
      <c r="F16" s="122"/>
      <c r="G16" s="123"/>
      <c r="H16" s="120"/>
      <c r="I16" s="121"/>
      <c r="J16" s="118"/>
      <c r="K16" s="119"/>
      <c r="L16" s="120">
        <v>96</v>
      </c>
      <c r="M16" s="121"/>
      <c r="N16" s="122"/>
      <c r="O16" s="123"/>
      <c r="P16" s="120">
        <v>93</v>
      </c>
      <c r="Q16" s="121"/>
      <c r="R16" s="118"/>
      <c r="S16" s="119"/>
      <c r="T16" s="120"/>
      <c r="U16" s="121"/>
      <c r="V16" s="122"/>
      <c r="W16" s="123"/>
      <c r="X16" s="120"/>
      <c r="Y16" s="121"/>
    </row>
    <row r="17" spans="1:25" ht="11.25">
      <c r="A17" s="11" t="str">
        <f>メンバー!A16</f>
        <v>菊池 正彦</v>
      </c>
      <c r="B17" s="18"/>
      <c r="C17" s="19"/>
      <c r="D17" s="20"/>
      <c r="E17" s="21"/>
      <c r="F17" s="22"/>
      <c r="G17" s="23"/>
      <c r="H17" s="20">
        <v>87</v>
      </c>
      <c r="I17" s="21"/>
      <c r="J17" s="18"/>
      <c r="K17" s="19"/>
      <c r="L17" s="20"/>
      <c r="M17" s="21"/>
      <c r="N17" s="22"/>
      <c r="O17" s="23"/>
      <c r="P17" s="20"/>
      <c r="Q17" s="21"/>
      <c r="R17" s="18"/>
      <c r="S17" s="19"/>
      <c r="T17" s="20"/>
      <c r="U17" s="21"/>
      <c r="V17" s="22"/>
      <c r="W17" s="23"/>
      <c r="X17" s="20"/>
      <c r="Y17" s="21"/>
    </row>
    <row r="18" spans="1:25" ht="11.25">
      <c r="A18" s="13" t="str">
        <f>メンバー!A17</f>
        <v>品部 祐児</v>
      </c>
      <c r="B18" s="24">
        <v>83</v>
      </c>
      <c r="C18" s="25"/>
      <c r="D18" s="26">
        <v>86</v>
      </c>
      <c r="E18" s="27"/>
      <c r="F18" s="28"/>
      <c r="G18" s="29"/>
      <c r="H18" s="26">
        <v>77</v>
      </c>
      <c r="I18" s="27"/>
      <c r="J18" s="24"/>
      <c r="K18" s="25"/>
      <c r="L18" s="26"/>
      <c r="M18" s="27"/>
      <c r="N18" s="28"/>
      <c r="O18" s="29"/>
      <c r="P18" s="26"/>
      <c r="Q18" s="27"/>
      <c r="R18" s="24"/>
      <c r="S18" s="25"/>
      <c r="T18" s="26"/>
      <c r="U18" s="27"/>
      <c r="V18" s="28"/>
      <c r="W18" s="29"/>
      <c r="X18" s="26"/>
      <c r="Y18" s="27"/>
    </row>
    <row r="19" spans="1:25" ht="11.25">
      <c r="A19" s="12" t="str">
        <f>メンバー!A18</f>
        <v>水田 文生</v>
      </c>
      <c r="B19" s="30">
        <v>82</v>
      </c>
      <c r="C19" s="31"/>
      <c r="D19" s="32">
        <v>81</v>
      </c>
      <c r="E19" s="33"/>
      <c r="F19" s="34"/>
      <c r="G19" s="35"/>
      <c r="H19" s="32"/>
      <c r="I19" s="33"/>
      <c r="J19" s="30"/>
      <c r="K19" s="31"/>
      <c r="L19" s="32">
        <v>79</v>
      </c>
      <c r="M19" s="33"/>
      <c r="N19" s="34"/>
      <c r="O19" s="35"/>
      <c r="P19" s="32">
        <v>82</v>
      </c>
      <c r="Q19" s="33"/>
      <c r="R19" s="30"/>
      <c r="S19" s="31"/>
      <c r="T19" s="32"/>
      <c r="U19" s="33"/>
      <c r="V19" s="34"/>
      <c r="W19" s="35"/>
      <c r="X19" s="32"/>
      <c r="Y19" s="33"/>
    </row>
    <row r="20" spans="1:25" ht="11.25">
      <c r="A20" s="13" t="str">
        <f>メンバー!A19</f>
        <v>野口 道男</v>
      </c>
      <c r="B20" s="24"/>
      <c r="C20" s="25"/>
      <c r="D20" s="26">
        <v>81</v>
      </c>
      <c r="E20" s="27"/>
      <c r="F20" s="28"/>
      <c r="G20" s="29"/>
      <c r="H20" s="26"/>
      <c r="I20" s="27"/>
      <c r="J20" s="24"/>
      <c r="K20" s="25"/>
      <c r="L20" s="26">
        <v>75</v>
      </c>
      <c r="M20" s="27"/>
      <c r="N20" s="28"/>
      <c r="O20" s="29"/>
      <c r="P20" s="26"/>
      <c r="Q20" s="27"/>
      <c r="R20" s="24"/>
      <c r="S20" s="25"/>
      <c r="T20" s="26"/>
      <c r="U20" s="27"/>
      <c r="V20" s="28"/>
      <c r="W20" s="29"/>
      <c r="X20" s="26"/>
      <c r="Y20" s="27"/>
    </row>
    <row r="21" spans="1:25" ht="11.25">
      <c r="A21" s="12" t="str">
        <f>メンバー!A20</f>
        <v>竹下 隆史</v>
      </c>
      <c r="B21" s="30">
        <v>91</v>
      </c>
      <c r="C21" s="31"/>
      <c r="D21" s="32">
        <v>89</v>
      </c>
      <c r="E21" s="33"/>
      <c r="F21" s="34"/>
      <c r="G21" s="35"/>
      <c r="H21" s="32">
        <v>80</v>
      </c>
      <c r="I21" s="33"/>
      <c r="J21" s="30"/>
      <c r="K21" s="31"/>
      <c r="L21" s="32"/>
      <c r="M21" s="33"/>
      <c r="N21" s="34"/>
      <c r="O21" s="35"/>
      <c r="P21" s="32"/>
      <c r="Q21" s="33"/>
      <c r="R21" s="30"/>
      <c r="S21" s="31"/>
      <c r="T21" s="32"/>
      <c r="U21" s="33"/>
      <c r="V21" s="34"/>
      <c r="W21" s="35"/>
      <c r="X21" s="32"/>
      <c r="Y21" s="33"/>
    </row>
    <row r="22" spans="1:25" ht="11.25">
      <c r="A22" s="14" t="str">
        <f>メンバー!A21</f>
        <v>石井 靖人</v>
      </c>
      <c r="B22" s="36"/>
      <c r="C22" s="37"/>
      <c r="D22" s="38"/>
      <c r="E22" s="39"/>
      <c r="F22" s="40"/>
      <c r="G22" s="41"/>
      <c r="H22" s="38"/>
      <c r="I22" s="39"/>
      <c r="J22" s="36"/>
      <c r="K22" s="37"/>
      <c r="L22" s="38"/>
      <c r="M22" s="39"/>
      <c r="N22" s="40"/>
      <c r="O22" s="41"/>
      <c r="P22" s="38"/>
      <c r="Q22" s="39"/>
      <c r="R22" s="36"/>
      <c r="S22" s="37"/>
      <c r="T22" s="38"/>
      <c r="U22" s="39"/>
      <c r="V22" s="40"/>
      <c r="W22" s="41"/>
      <c r="X22" s="38"/>
      <c r="Y22" s="39"/>
    </row>
    <row r="23" spans="1:25" ht="11.25">
      <c r="A23" s="12" t="str">
        <f>メンバー!A22</f>
        <v>生木 俊輔</v>
      </c>
      <c r="B23" s="30">
        <v>91</v>
      </c>
      <c r="C23" s="31"/>
      <c r="D23" s="32"/>
      <c r="E23" s="33"/>
      <c r="F23" s="34"/>
      <c r="G23" s="35"/>
      <c r="H23" s="32"/>
      <c r="I23" s="33"/>
      <c r="J23" s="30"/>
      <c r="K23" s="31"/>
      <c r="L23" s="32">
        <v>83</v>
      </c>
      <c r="M23" s="33"/>
      <c r="N23" s="34"/>
      <c r="O23" s="35"/>
      <c r="P23" s="32">
        <v>93</v>
      </c>
      <c r="Q23" s="33"/>
      <c r="R23" s="30"/>
      <c r="S23" s="31"/>
      <c r="T23" s="32"/>
      <c r="U23" s="33"/>
      <c r="V23" s="34"/>
      <c r="W23" s="35"/>
      <c r="X23" s="32"/>
      <c r="Y23" s="33"/>
    </row>
    <row r="24" spans="1:25" ht="11.25">
      <c r="A24" s="14" t="str">
        <f>メンバー!A23</f>
        <v>高松　純</v>
      </c>
      <c r="B24" s="36">
        <v>87</v>
      </c>
      <c r="C24" s="37"/>
      <c r="D24" s="38"/>
      <c r="E24" s="39"/>
      <c r="F24" s="40"/>
      <c r="G24" s="41"/>
      <c r="H24" s="38"/>
      <c r="I24" s="39"/>
      <c r="J24" s="36"/>
      <c r="K24" s="37"/>
      <c r="L24" s="38">
        <v>84</v>
      </c>
      <c r="M24" s="39"/>
      <c r="N24" s="40"/>
      <c r="O24" s="41"/>
      <c r="P24" s="38">
        <v>84</v>
      </c>
      <c r="Q24" s="39"/>
      <c r="R24" s="36"/>
      <c r="S24" s="37"/>
      <c r="T24" s="38"/>
      <c r="U24" s="39"/>
      <c r="V24" s="40"/>
      <c r="W24" s="41"/>
      <c r="X24" s="38"/>
      <c r="Y24" s="39"/>
    </row>
    <row r="25" spans="1:25" ht="11.25">
      <c r="A25" s="12" t="str">
        <f>メンバー!A24</f>
        <v>冨塚 勝</v>
      </c>
      <c r="B25" s="30">
        <v>86</v>
      </c>
      <c r="C25" s="31"/>
      <c r="D25" s="32">
        <v>95</v>
      </c>
      <c r="E25" s="33"/>
      <c r="F25" s="34"/>
      <c r="G25" s="35"/>
      <c r="H25" s="32"/>
      <c r="I25" s="33"/>
      <c r="J25" s="30"/>
      <c r="K25" s="31"/>
      <c r="L25" s="32">
        <v>92</v>
      </c>
      <c r="M25" s="33"/>
      <c r="N25" s="34"/>
      <c r="O25" s="35"/>
      <c r="P25" s="32">
        <v>89</v>
      </c>
      <c r="Q25" s="33"/>
      <c r="R25" s="30"/>
      <c r="S25" s="31"/>
      <c r="T25" s="32"/>
      <c r="U25" s="33"/>
      <c r="V25" s="34"/>
      <c r="W25" s="35"/>
      <c r="X25" s="32"/>
      <c r="Y25" s="33"/>
    </row>
    <row r="26" spans="1:25" ht="11.25">
      <c r="A26" s="14" t="str">
        <f>メンバー!A25</f>
        <v>上野 望</v>
      </c>
      <c r="B26" s="36">
        <v>85</v>
      </c>
      <c r="C26" s="37"/>
      <c r="D26" s="38">
        <v>101</v>
      </c>
      <c r="E26" s="39"/>
      <c r="F26" s="40"/>
      <c r="G26" s="41"/>
      <c r="H26" s="38"/>
      <c r="I26" s="39"/>
      <c r="J26" s="36"/>
      <c r="K26" s="37"/>
      <c r="L26" s="38"/>
      <c r="M26" s="39"/>
      <c r="N26" s="40"/>
      <c r="O26" s="41"/>
      <c r="P26" s="38">
        <v>82</v>
      </c>
      <c r="Q26" s="39"/>
      <c r="R26" s="36"/>
      <c r="S26" s="37"/>
      <c r="T26" s="38"/>
      <c r="U26" s="39"/>
      <c r="V26" s="40"/>
      <c r="W26" s="41"/>
      <c r="X26" s="38"/>
      <c r="Y26" s="39"/>
    </row>
    <row r="27" spans="1:25" ht="11.25">
      <c r="A27" s="12" t="str">
        <f>メンバー!A26</f>
        <v>檜垣　ユウジ</v>
      </c>
      <c r="B27" s="30">
        <v>93</v>
      </c>
      <c r="C27" s="31"/>
      <c r="D27" s="32"/>
      <c r="E27" s="33"/>
      <c r="F27" s="34"/>
      <c r="G27" s="35"/>
      <c r="H27" s="32"/>
      <c r="I27" s="33"/>
      <c r="J27" s="30"/>
      <c r="K27" s="31"/>
      <c r="L27" s="32">
        <v>91</v>
      </c>
      <c r="M27" s="33"/>
      <c r="N27" s="34"/>
      <c r="O27" s="35"/>
      <c r="P27" s="32"/>
      <c r="Q27" s="33"/>
      <c r="R27" s="30"/>
      <c r="S27" s="31"/>
      <c r="T27" s="32"/>
      <c r="U27" s="33"/>
      <c r="V27" s="34"/>
      <c r="W27" s="35"/>
      <c r="X27" s="32"/>
      <c r="Y27" s="33"/>
    </row>
    <row r="28" spans="1:25" ht="11.25">
      <c r="A28" s="14" t="str">
        <f>メンバー!A27</f>
        <v>新井 正</v>
      </c>
      <c r="B28" s="36">
        <v>101</v>
      </c>
      <c r="C28" s="37"/>
      <c r="D28" s="38">
        <v>94</v>
      </c>
      <c r="E28" s="39"/>
      <c r="F28" s="40"/>
      <c r="G28" s="41"/>
      <c r="H28" s="38">
        <v>86</v>
      </c>
      <c r="I28" s="39"/>
      <c r="J28" s="36"/>
      <c r="K28" s="37"/>
      <c r="L28" s="38">
        <v>89</v>
      </c>
      <c r="M28" s="39"/>
      <c r="N28" s="40"/>
      <c r="O28" s="41"/>
      <c r="P28" s="38">
        <v>81</v>
      </c>
      <c r="Q28" s="39"/>
      <c r="R28" s="36"/>
      <c r="S28" s="37"/>
      <c r="T28" s="38"/>
      <c r="U28" s="39"/>
      <c r="V28" s="40"/>
      <c r="W28" s="41"/>
      <c r="X28" s="38"/>
      <c r="Y28" s="39"/>
    </row>
    <row r="29" spans="1:25" ht="11.25">
      <c r="A29" s="12" t="str">
        <f>メンバー!A28</f>
        <v>寺島</v>
      </c>
      <c r="B29" s="30"/>
      <c r="C29" s="31"/>
      <c r="D29" s="32"/>
      <c r="E29" s="33"/>
      <c r="F29" s="34"/>
      <c r="G29" s="35"/>
      <c r="H29" s="32"/>
      <c r="I29" s="33"/>
      <c r="J29" s="30"/>
      <c r="K29" s="31"/>
      <c r="L29" s="32">
        <v>91</v>
      </c>
      <c r="M29" s="33"/>
      <c r="N29" s="34"/>
      <c r="O29" s="35"/>
      <c r="P29" s="32"/>
      <c r="Q29" s="33"/>
      <c r="R29" s="30"/>
      <c r="S29" s="31"/>
      <c r="T29" s="32"/>
      <c r="U29" s="33"/>
      <c r="V29" s="34"/>
      <c r="W29" s="35"/>
      <c r="X29" s="32"/>
      <c r="Y29" s="33"/>
    </row>
    <row r="30" spans="1:25" ht="11.25">
      <c r="A30" s="14" t="str">
        <f>メンバー!A29</f>
        <v>井上 昌樹</v>
      </c>
      <c r="B30" s="36"/>
      <c r="C30" s="37"/>
      <c r="D30" s="38"/>
      <c r="E30" s="39"/>
      <c r="F30" s="40"/>
      <c r="G30" s="41"/>
      <c r="H30" s="38"/>
      <c r="I30" s="39"/>
      <c r="J30" s="36"/>
      <c r="K30" s="37"/>
      <c r="L30" s="38"/>
      <c r="M30" s="39"/>
      <c r="N30" s="40"/>
      <c r="O30" s="41"/>
      <c r="P30" s="38"/>
      <c r="Q30" s="39"/>
      <c r="R30" s="36"/>
      <c r="S30" s="37"/>
      <c r="T30" s="38"/>
      <c r="U30" s="39"/>
      <c r="V30" s="40"/>
      <c r="W30" s="41"/>
      <c r="X30" s="38"/>
      <c r="Y30" s="39"/>
    </row>
    <row r="31" spans="1:25" ht="11.25">
      <c r="A31" s="12" t="str">
        <f>メンバー!A30</f>
        <v>坂東 法隆</v>
      </c>
      <c r="B31" s="30">
        <v>95</v>
      </c>
      <c r="C31" s="31"/>
      <c r="D31" s="32"/>
      <c r="E31" s="33"/>
      <c r="F31" s="34"/>
      <c r="G31" s="35"/>
      <c r="H31" s="32"/>
      <c r="I31" s="33"/>
      <c r="J31" s="30"/>
      <c r="K31" s="31"/>
      <c r="L31" s="32">
        <v>79</v>
      </c>
      <c r="M31" s="33"/>
      <c r="N31" s="34"/>
      <c r="O31" s="35"/>
      <c r="P31" s="32"/>
      <c r="Q31" s="33"/>
      <c r="R31" s="30"/>
      <c r="S31" s="31"/>
      <c r="T31" s="32"/>
      <c r="U31" s="33"/>
      <c r="V31" s="34"/>
      <c r="W31" s="35"/>
      <c r="X31" s="32"/>
      <c r="Y31" s="33"/>
    </row>
    <row r="32" spans="1:25" ht="11.25">
      <c r="A32" s="14" t="str">
        <f>メンバー!A31</f>
        <v>藤原 功司</v>
      </c>
      <c r="B32" s="36"/>
      <c r="C32" s="37"/>
      <c r="D32" s="38"/>
      <c r="E32" s="39"/>
      <c r="F32" s="40"/>
      <c r="G32" s="41"/>
      <c r="H32" s="38"/>
      <c r="I32" s="39"/>
      <c r="J32" s="36"/>
      <c r="K32" s="37"/>
      <c r="L32" s="38"/>
      <c r="M32" s="39"/>
      <c r="N32" s="40"/>
      <c r="O32" s="41"/>
      <c r="P32" s="38">
        <v>84</v>
      </c>
      <c r="Q32" s="39"/>
      <c r="R32" s="36"/>
      <c r="S32" s="37"/>
      <c r="T32" s="38"/>
      <c r="U32" s="39"/>
      <c r="V32" s="40"/>
      <c r="W32" s="41"/>
      <c r="X32" s="38"/>
      <c r="Y32" s="39"/>
    </row>
    <row r="33" spans="1:25" ht="11.25">
      <c r="A33" s="12" t="str">
        <f>メンバー!A32</f>
        <v>茂呂田 雅幸</v>
      </c>
      <c r="B33" s="30"/>
      <c r="C33" s="31"/>
      <c r="D33" s="32">
        <v>83</v>
      </c>
      <c r="E33" s="33"/>
      <c r="F33" s="34"/>
      <c r="G33" s="35"/>
      <c r="H33" s="32"/>
      <c r="I33" s="33"/>
      <c r="J33" s="30"/>
      <c r="K33" s="31"/>
      <c r="L33" s="32">
        <v>89</v>
      </c>
      <c r="M33" s="33"/>
      <c r="N33" s="34"/>
      <c r="O33" s="35"/>
      <c r="P33" s="32"/>
      <c r="Q33" s="33"/>
      <c r="R33" s="30"/>
      <c r="S33" s="31"/>
      <c r="T33" s="32"/>
      <c r="U33" s="33"/>
      <c r="V33" s="34"/>
      <c r="W33" s="35"/>
      <c r="X33" s="32"/>
      <c r="Y33" s="33"/>
    </row>
    <row r="34" spans="1:25" ht="11.25">
      <c r="A34" s="14" t="str">
        <f>メンバー!A33</f>
        <v>中村 英彦</v>
      </c>
      <c r="B34" s="36"/>
      <c r="C34" s="37"/>
      <c r="D34" s="38">
        <v>92</v>
      </c>
      <c r="E34" s="39"/>
      <c r="F34" s="40"/>
      <c r="G34" s="41"/>
      <c r="H34" s="38"/>
      <c r="I34" s="39"/>
      <c r="J34" s="36"/>
      <c r="K34" s="37"/>
      <c r="L34" s="38">
        <v>85</v>
      </c>
      <c r="M34" s="39"/>
      <c r="N34" s="40"/>
      <c r="O34" s="41"/>
      <c r="P34" s="38"/>
      <c r="Q34" s="39"/>
      <c r="R34" s="36"/>
      <c r="S34" s="37"/>
      <c r="T34" s="38"/>
      <c r="U34" s="39"/>
      <c r="V34" s="40"/>
      <c r="W34" s="41"/>
      <c r="X34" s="38"/>
      <c r="Y34" s="39"/>
    </row>
    <row r="35" spans="1:25" ht="11.25">
      <c r="A35" s="12" t="str">
        <f>メンバー!A34</f>
        <v>増本　禎</v>
      </c>
      <c r="B35" s="30">
        <v>105</v>
      </c>
      <c r="C35" s="31"/>
      <c r="D35" s="32">
        <v>94</v>
      </c>
      <c r="E35" s="33"/>
      <c r="F35" s="34"/>
      <c r="G35" s="35"/>
      <c r="H35" s="32">
        <v>100</v>
      </c>
      <c r="I35" s="33"/>
      <c r="J35" s="30"/>
      <c r="K35" s="31"/>
      <c r="L35" s="32"/>
      <c r="M35" s="33"/>
      <c r="N35" s="34"/>
      <c r="O35" s="35"/>
      <c r="P35" s="32"/>
      <c r="Q35" s="33"/>
      <c r="R35" s="30"/>
      <c r="S35" s="31"/>
      <c r="T35" s="32"/>
      <c r="U35" s="33"/>
      <c r="V35" s="34"/>
      <c r="W35" s="35"/>
      <c r="X35" s="32"/>
      <c r="Y35" s="33"/>
    </row>
    <row r="36" spans="1:25" ht="11.25">
      <c r="A36" s="14" t="str">
        <f>メンバー!A35</f>
        <v>藤田 和彦</v>
      </c>
      <c r="B36" s="36"/>
      <c r="C36" s="37"/>
      <c r="D36" s="38"/>
      <c r="E36" s="39"/>
      <c r="F36" s="40"/>
      <c r="G36" s="41"/>
      <c r="H36" s="38"/>
      <c r="I36" s="39"/>
      <c r="J36" s="36"/>
      <c r="K36" s="37"/>
      <c r="L36" s="38">
        <v>95</v>
      </c>
      <c r="M36" s="39"/>
      <c r="N36" s="40"/>
      <c r="O36" s="41"/>
      <c r="P36" s="38">
        <v>93</v>
      </c>
      <c r="Q36" s="39"/>
      <c r="R36" s="36"/>
      <c r="S36" s="37"/>
      <c r="T36" s="38"/>
      <c r="U36" s="39"/>
      <c r="V36" s="40"/>
      <c r="W36" s="41"/>
      <c r="X36" s="38"/>
      <c r="Y36" s="39"/>
    </row>
    <row r="37" spans="1:25" ht="11.25">
      <c r="A37" s="12" t="str">
        <f>メンバー!A36</f>
        <v>石黒　雅規</v>
      </c>
      <c r="B37" s="30"/>
      <c r="C37" s="31"/>
      <c r="D37" s="32"/>
      <c r="E37" s="33"/>
      <c r="F37" s="34"/>
      <c r="G37" s="35"/>
      <c r="H37" s="32">
        <v>99</v>
      </c>
      <c r="I37" s="33"/>
      <c r="J37" s="30"/>
      <c r="K37" s="31"/>
      <c r="L37" s="32">
        <v>108</v>
      </c>
      <c r="M37" s="33"/>
      <c r="N37" s="34"/>
      <c r="O37" s="35"/>
      <c r="P37" s="32">
        <v>97</v>
      </c>
      <c r="Q37" s="33"/>
      <c r="R37" s="30"/>
      <c r="S37" s="31"/>
      <c r="T37" s="32"/>
      <c r="U37" s="33"/>
      <c r="V37" s="34"/>
      <c r="W37" s="35"/>
      <c r="X37" s="32"/>
      <c r="Y37" s="33"/>
    </row>
    <row r="38" spans="1:25" ht="11.25">
      <c r="A38" s="15" t="str">
        <f>メンバー!A37</f>
        <v>小野寺　宏太</v>
      </c>
      <c r="B38" s="42"/>
      <c r="C38" s="43"/>
      <c r="D38" s="44"/>
      <c r="E38" s="45"/>
      <c r="F38" s="46"/>
      <c r="G38" s="47"/>
      <c r="H38" s="44"/>
      <c r="I38" s="45"/>
      <c r="J38" s="42"/>
      <c r="K38" s="43"/>
      <c r="L38" s="44"/>
      <c r="M38" s="45"/>
      <c r="N38" s="46"/>
      <c r="O38" s="47"/>
      <c r="P38" s="44">
        <v>108</v>
      </c>
      <c r="Q38" s="45"/>
      <c r="R38" s="42"/>
      <c r="S38" s="43"/>
      <c r="T38" s="44"/>
      <c r="U38" s="45"/>
      <c r="V38" s="46"/>
      <c r="W38" s="47"/>
      <c r="X38" s="44"/>
      <c r="Y38" s="45"/>
    </row>
  </sheetData>
  <sheetProtection password="CC6D" sheet="1" objects="1" scenarios="1"/>
  <mergeCells count="13">
    <mergeCell ref="X1:Y1"/>
    <mergeCell ref="B1:C1"/>
    <mergeCell ref="D1:E1"/>
    <mergeCell ref="F1:G1"/>
    <mergeCell ref="H1:I1"/>
    <mergeCell ref="J1:K1"/>
    <mergeCell ref="L1:M1"/>
    <mergeCell ref="A1:A2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showGridLines="0" zoomScalePageLayoutView="0" workbookViewId="0" topLeftCell="B1">
      <pane xSplit="1" ySplit="1" topLeftCell="BB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BP8" sqref="BP8"/>
    </sheetView>
  </sheetViews>
  <sheetFormatPr defaultColWidth="5.28125" defaultRowHeight="15"/>
  <cols>
    <col min="1" max="1" width="0" style="1" hidden="1" customWidth="1"/>
    <col min="2" max="2" width="9.421875" style="1" customWidth="1"/>
    <col min="3" max="3" width="5.421875" style="77" bestFit="1" customWidth="1"/>
    <col min="4" max="4" width="5.421875" style="77" hidden="1" customWidth="1"/>
    <col min="5" max="5" width="5.421875" style="100" bestFit="1" customWidth="1"/>
    <col min="6" max="6" width="5.421875" style="57" bestFit="1" customWidth="1"/>
    <col min="7" max="7" width="5.421875" style="100" bestFit="1" customWidth="1"/>
    <col min="8" max="8" width="5.421875" style="100" hidden="1" customWidth="1"/>
    <col min="9" max="11" width="5.421875" style="57" bestFit="1" customWidth="1"/>
    <col min="12" max="12" width="5.421875" style="1" bestFit="1" customWidth="1"/>
    <col min="13" max="13" width="5.421875" style="1" hidden="1" customWidth="1"/>
    <col min="14" max="16" width="5.421875" style="1" bestFit="1" customWidth="1"/>
    <col min="17" max="17" width="5.421875" style="1" hidden="1" customWidth="1"/>
    <col min="18" max="20" width="5.421875" style="1" bestFit="1" customWidth="1"/>
    <col min="21" max="21" width="5.28125" style="1" customWidth="1"/>
    <col min="22" max="22" width="0" style="1" hidden="1" customWidth="1"/>
    <col min="23" max="25" width="5.28125" style="1" customWidth="1"/>
    <col min="26" max="26" width="0" style="1" hidden="1" customWidth="1"/>
    <col min="27" max="30" width="5.28125" style="1" customWidth="1"/>
    <col min="31" max="31" width="0" style="1" hidden="1" customWidth="1"/>
    <col min="32" max="34" width="5.28125" style="1" customWidth="1"/>
    <col min="35" max="35" width="0" style="1" hidden="1" customWidth="1"/>
    <col min="36" max="39" width="5.28125" style="1" customWidth="1"/>
    <col min="40" max="40" width="0" style="1" hidden="1" customWidth="1"/>
    <col min="41" max="43" width="5.28125" style="1" customWidth="1"/>
    <col min="44" max="44" width="0" style="1" hidden="1" customWidth="1"/>
    <col min="45" max="48" width="5.28125" style="1" customWidth="1"/>
    <col min="49" max="49" width="0" style="1" hidden="1" customWidth="1"/>
    <col min="50" max="52" width="5.28125" style="1" customWidth="1"/>
    <col min="53" max="53" width="0" style="1" hidden="1" customWidth="1"/>
    <col min="54" max="57" width="5.28125" style="1" customWidth="1"/>
    <col min="58" max="58" width="0" style="1" hidden="1" customWidth="1"/>
    <col min="59" max="61" width="5.28125" style="1" customWidth="1"/>
    <col min="62" max="62" width="0" style="1" hidden="1" customWidth="1"/>
    <col min="63" max="66" width="5.28125" style="1" customWidth="1"/>
    <col min="67" max="67" width="0" style="1" hidden="1" customWidth="1"/>
    <col min="68" max="70" width="5.28125" style="1" customWidth="1"/>
    <col min="71" max="71" width="0" style="1" hidden="1" customWidth="1"/>
    <col min="72" max="75" width="5.28125" style="1" customWidth="1"/>
    <col min="76" max="76" width="0" style="1" hidden="1" customWidth="1"/>
    <col min="77" max="79" width="5.28125" style="1" customWidth="1"/>
    <col min="80" max="80" width="0" style="1" hidden="1" customWidth="1"/>
    <col min="81" max="84" width="5.28125" style="1" customWidth="1"/>
    <col min="85" max="85" width="0" style="1" hidden="1" customWidth="1"/>
    <col min="86" max="88" width="5.28125" style="1" customWidth="1"/>
    <col min="89" max="89" width="0" style="1" hidden="1" customWidth="1"/>
    <col min="90" max="93" width="5.28125" style="1" customWidth="1"/>
    <col min="94" max="94" width="0" style="1" hidden="1" customWidth="1"/>
    <col min="95" max="97" width="5.28125" style="1" customWidth="1"/>
    <col min="98" max="98" width="0" style="1" hidden="1" customWidth="1"/>
    <col min="99" max="102" width="5.28125" style="1" customWidth="1"/>
    <col min="103" max="103" width="0" style="1" hidden="1" customWidth="1"/>
    <col min="104" max="106" width="5.28125" style="1" customWidth="1"/>
    <col min="107" max="107" width="0" style="1" hidden="1" customWidth="1"/>
    <col min="108" max="110" width="5.28125" style="1" customWidth="1"/>
    <col min="111" max="113" width="6.57421875" style="100" customWidth="1"/>
    <col min="114" max="114" width="6.57421875" style="1" customWidth="1"/>
    <col min="115" max="16384" width="5.28125" style="1" customWidth="1"/>
  </cols>
  <sheetData>
    <row r="1" spans="2:114" s="87" customFormat="1" ht="13.5" customHeight="1">
      <c r="B1" s="174"/>
      <c r="C1" s="165" t="s">
        <v>36</v>
      </c>
      <c r="D1" s="166"/>
      <c r="E1" s="166"/>
      <c r="F1" s="166"/>
      <c r="G1" s="166"/>
      <c r="H1" s="166"/>
      <c r="I1" s="166"/>
      <c r="J1" s="166"/>
      <c r="K1" s="167"/>
      <c r="L1" s="168" t="s">
        <v>38</v>
      </c>
      <c r="M1" s="169"/>
      <c r="N1" s="169"/>
      <c r="O1" s="169"/>
      <c r="P1" s="169"/>
      <c r="Q1" s="169"/>
      <c r="R1" s="169"/>
      <c r="S1" s="169"/>
      <c r="T1" s="170"/>
      <c r="U1" s="165" t="s">
        <v>41</v>
      </c>
      <c r="V1" s="166"/>
      <c r="W1" s="166"/>
      <c r="X1" s="166"/>
      <c r="Y1" s="166"/>
      <c r="Z1" s="166"/>
      <c r="AA1" s="166"/>
      <c r="AB1" s="166"/>
      <c r="AC1" s="167"/>
      <c r="AD1" s="168" t="s">
        <v>42</v>
      </c>
      <c r="AE1" s="169"/>
      <c r="AF1" s="169"/>
      <c r="AG1" s="169"/>
      <c r="AH1" s="169"/>
      <c r="AI1" s="169"/>
      <c r="AJ1" s="169"/>
      <c r="AK1" s="169"/>
      <c r="AL1" s="170"/>
      <c r="AM1" s="165" t="s">
        <v>43</v>
      </c>
      <c r="AN1" s="166"/>
      <c r="AO1" s="166"/>
      <c r="AP1" s="166"/>
      <c r="AQ1" s="166"/>
      <c r="AR1" s="166"/>
      <c r="AS1" s="166"/>
      <c r="AT1" s="166"/>
      <c r="AU1" s="167"/>
      <c r="AV1" s="168" t="s">
        <v>44</v>
      </c>
      <c r="AW1" s="169"/>
      <c r="AX1" s="169"/>
      <c r="AY1" s="169"/>
      <c r="AZ1" s="169"/>
      <c r="BA1" s="169"/>
      <c r="BB1" s="169"/>
      <c r="BC1" s="169"/>
      <c r="BD1" s="170"/>
      <c r="BE1" s="165" t="s">
        <v>45</v>
      </c>
      <c r="BF1" s="166"/>
      <c r="BG1" s="166"/>
      <c r="BH1" s="166"/>
      <c r="BI1" s="166"/>
      <c r="BJ1" s="166"/>
      <c r="BK1" s="166"/>
      <c r="BL1" s="166"/>
      <c r="BM1" s="167"/>
      <c r="BN1" s="168" t="s">
        <v>46</v>
      </c>
      <c r="BO1" s="169"/>
      <c r="BP1" s="169"/>
      <c r="BQ1" s="169"/>
      <c r="BR1" s="169"/>
      <c r="BS1" s="169"/>
      <c r="BT1" s="169"/>
      <c r="BU1" s="169"/>
      <c r="BV1" s="170"/>
      <c r="BW1" s="165" t="s">
        <v>47</v>
      </c>
      <c r="BX1" s="166"/>
      <c r="BY1" s="166"/>
      <c r="BZ1" s="166"/>
      <c r="CA1" s="166"/>
      <c r="CB1" s="166"/>
      <c r="CC1" s="166"/>
      <c r="CD1" s="166"/>
      <c r="CE1" s="167"/>
      <c r="CF1" s="168" t="s">
        <v>62</v>
      </c>
      <c r="CG1" s="169"/>
      <c r="CH1" s="169"/>
      <c r="CI1" s="169"/>
      <c r="CJ1" s="169"/>
      <c r="CK1" s="169"/>
      <c r="CL1" s="169"/>
      <c r="CM1" s="169"/>
      <c r="CN1" s="170"/>
      <c r="CO1" s="165" t="s">
        <v>49</v>
      </c>
      <c r="CP1" s="166"/>
      <c r="CQ1" s="166"/>
      <c r="CR1" s="166"/>
      <c r="CS1" s="166"/>
      <c r="CT1" s="166"/>
      <c r="CU1" s="166"/>
      <c r="CV1" s="166"/>
      <c r="CW1" s="167"/>
      <c r="CX1" s="168" t="s">
        <v>50</v>
      </c>
      <c r="CY1" s="169"/>
      <c r="CZ1" s="169"/>
      <c r="DA1" s="169"/>
      <c r="DB1" s="169"/>
      <c r="DC1" s="169"/>
      <c r="DD1" s="169"/>
      <c r="DE1" s="169"/>
      <c r="DF1" s="169"/>
      <c r="DG1" s="171" t="s">
        <v>63</v>
      </c>
      <c r="DH1" s="172"/>
      <c r="DI1" s="172"/>
      <c r="DJ1" s="173"/>
    </row>
    <row r="2" spans="2:114" s="88" customFormat="1" ht="22.5">
      <c r="B2" s="175"/>
      <c r="C2" s="102" t="s">
        <v>59</v>
      </c>
      <c r="D2" s="91"/>
      <c r="E2" s="96" t="s">
        <v>39</v>
      </c>
      <c r="F2" s="89" t="s">
        <v>40</v>
      </c>
      <c r="G2" s="105" t="s">
        <v>60</v>
      </c>
      <c r="H2" s="105"/>
      <c r="I2" s="89" t="s">
        <v>56</v>
      </c>
      <c r="J2" s="103" t="s">
        <v>57</v>
      </c>
      <c r="K2" s="101" t="s">
        <v>58</v>
      </c>
      <c r="L2" s="112" t="s">
        <v>59</v>
      </c>
      <c r="M2" s="95"/>
      <c r="N2" s="113" t="s">
        <v>39</v>
      </c>
      <c r="O2" s="90" t="s">
        <v>40</v>
      </c>
      <c r="P2" s="114" t="s">
        <v>60</v>
      </c>
      <c r="Q2" s="114"/>
      <c r="R2" s="90" t="s">
        <v>56</v>
      </c>
      <c r="S2" s="115" t="s">
        <v>57</v>
      </c>
      <c r="T2" s="116" t="s">
        <v>58</v>
      </c>
      <c r="U2" s="102" t="s">
        <v>59</v>
      </c>
      <c r="V2" s="91"/>
      <c r="W2" s="96" t="s">
        <v>39</v>
      </c>
      <c r="X2" s="89" t="s">
        <v>40</v>
      </c>
      <c r="Y2" s="105" t="s">
        <v>60</v>
      </c>
      <c r="Z2" s="105"/>
      <c r="AA2" s="89" t="s">
        <v>56</v>
      </c>
      <c r="AB2" s="103" t="s">
        <v>57</v>
      </c>
      <c r="AC2" s="101" t="s">
        <v>58</v>
      </c>
      <c r="AD2" s="112" t="s">
        <v>59</v>
      </c>
      <c r="AE2" s="95"/>
      <c r="AF2" s="113" t="s">
        <v>39</v>
      </c>
      <c r="AG2" s="90" t="s">
        <v>40</v>
      </c>
      <c r="AH2" s="114" t="s">
        <v>60</v>
      </c>
      <c r="AI2" s="114"/>
      <c r="AJ2" s="90" t="s">
        <v>56</v>
      </c>
      <c r="AK2" s="115" t="s">
        <v>57</v>
      </c>
      <c r="AL2" s="116" t="s">
        <v>58</v>
      </c>
      <c r="AM2" s="102" t="s">
        <v>59</v>
      </c>
      <c r="AN2" s="91"/>
      <c r="AO2" s="96" t="s">
        <v>39</v>
      </c>
      <c r="AP2" s="89" t="s">
        <v>40</v>
      </c>
      <c r="AQ2" s="105" t="s">
        <v>60</v>
      </c>
      <c r="AR2" s="105"/>
      <c r="AS2" s="89" t="s">
        <v>56</v>
      </c>
      <c r="AT2" s="103" t="s">
        <v>57</v>
      </c>
      <c r="AU2" s="101" t="s">
        <v>58</v>
      </c>
      <c r="AV2" s="112" t="s">
        <v>59</v>
      </c>
      <c r="AW2" s="95"/>
      <c r="AX2" s="113" t="s">
        <v>39</v>
      </c>
      <c r="AY2" s="90" t="s">
        <v>40</v>
      </c>
      <c r="AZ2" s="114" t="s">
        <v>60</v>
      </c>
      <c r="BA2" s="114"/>
      <c r="BB2" s="90" t="s">
        <v>56</v>
      </c>
      <c r="BC2" s="115" t="s">
        <v>57</v>
      </c>
      <c r="BD2" s="116" t="s">
        <v>58</v>
      </c>
      <c r="BE2" s="102" t="s">
        <v>59</v>
      </c>
      <c r="BF2" s="91"/>
      <c r="BG2" s="96" t="s">
        <v>39</v>
      </c>
      <c r="BH2" s="89" t="s">
        <v>40</v>
      </c>
      <c r="BI2" s="105" t="s">
        <v>60</v>
      </c>
      <c r="BJ2" s="105"/>
      <c r="BK2" s="89" t="s">
        <v>56</v>
      </c>
      <c r="BL2" s="103" t="s">
        <v>57</v>
      </c>
      <c r="BM2" s="101" t="s">
        <v>58</v>
      </c>
      <c r="BN2" s="112" t="s">
        <v>59</v>
      </c>
      <c r="BO2" s="95"/>
      <c r="BP2" s="113" t="s">
        <v>39</v>
      </c>
      <c r="BQ2" s="90" t="s">
        <v>40</v>
      </c>
      <c r="BR2" s="114" t="s">
        <v>60</v>
      </c>
      <c r="BS2" s="114"/>
      <c r="BT2" s="90" t="s">
        <v>56</v>
      </c>
      <c r="BU2" s="115" t="s">
        <v>57</v>
      </c>
      <c r="BV2" s="116" t="s">
        <v>58</v>
      </c>
      <c r="BW2" s="102" t="s">
        <v>59</v>
      </c>
      <c r="BX2" s="91"/>
      <c r="BY2" s="96" t="s">
        <v>39</v>
      </c>
      <c r="BZ2" s="89" t="s">
        <v>40</v>
      </c>
      <c r="CA2" s="105" t="s">
        <v>60</v>
      </c>
      <c r="CB2" s="105"/>
      <c r="CC2" s="89" t="s">
        <v>56</v>
      </c>
      <c r="CD2" s="103" t="s">
        <v>57</v>
      </c>
      <c r="CE2" s="101" t="s">
        <v>58</v>
      </c>
      <c r="CF2" s="112" t="s">
        <v>59</v>
      </c>
      <c r="CG2" s="95"/>
      <c r="CH2" s="113" t="s">
        <v>39</v>
      </c>
      <c r="CI2" s="90" t="s">
        <v>40</v>
      </c>
      <c r="CJ2" s="114" t="s">
        <v>60</v>
      </c>
      <c r="CK2" s="114"/>
      <c r="CL2" s="90" t="s">
        <v>56</v>
      </c>
      <c r="CM2" s="115" t="s">
        <v>57</v>
      </c>
      <c r="CN2" s="116" t="s">
        <v>58</v>
      </c>
      <c r="CO2" s="102" t="s">
        <v>59</v>
      </c>
      <c r="CP2" s="91"/>
      <c r="CQ2" s="96" t="s">
        <v>39</v>
      </c>
      <c r="CR2" s="89" t="s">
        <v>40</v>
      </c>
      <c r="CS2" s="105" t="s">
        <v>60</v>
      </c>
      <c r="CT2" s="105"/>
      <c r="CU2" s="89" t="s">
        <v>56</v>
      </c>
      <c r="CV2" s="103" t="s">
        <v>57</v>
      </c>
      <c r="CW2" s="101" t="s">
        <v>58</v>
      </c>
      <c r="CX2" s="112" t="s">
        <v>59</v>
      </c>
      <c r="CY2" s="95"/>
      <c r="CZ2" s="113" t="s">
        <v>39</v>
      </c>
      <c r="DA2" s="90" t="s">
        <v>40</v>
      </c>
      <c r="DB2" s="114" t="s">
        <v>60</v>
      </c>
      <c r="DC2" s="114"/>
      <c r="DD2" s="90" t="s">
        <v>56</v>
      </c>
      <c r="DE2" s="115" t="s">
        <v>57</v>
      </c>
      <c r="DF2" s="115" t="s">
        <v>58</v>
      </c>
      <c r="DG2" s="127" t="s">
        <v>57</v>
      </c>
      <c r="DH2" s="128" t="s">
        <v>59</v>
      </c>
      <c r="DI2" s="128" t="s">
        <v>58</v>
      </c>
      <c r="DJ2" s="129" t="s">
        <v>60</v>
      </c>
    </row>
    <row r="3" spans="1:114" ht="11.25">
      <c r="A3" s="1" t="str">
        <f>メンバー!C2</f>
        <v>○</v>
      </c>
      <c r="B3" s="10" t="str">
        <f>メンバー!A2</f>
        <v>池田 正志</v>
      </c>
      <c r="C3" s="84">
        <f>IF(E3="","",RANK(E3,$E$3:$E$16,1))</f>
        <v>6</v>
      </c>
      <c r="D3" s="92">
        <f>IF(E3="","",COUNTIF($C$3:$C$16,C3))</f>
        <v>1</v>
      </c>
      <c r="E3" s="97">
        <f>IF('【入力】Gross・HC'!B3="","",'【入力】Gross・HC'!B3)</f>
        <v>93</v>
      </c>
      <c r="F3" s="85">
        <f>IF('【入力】Gross・HC'!C3="","",'【入力】Gross・HC'!C3)</f>
      </c>
      <c r="G3" s="97" t="e">
        <f>IF(E3="","",RANK(I3,I$3:I$16,1))</f>
        <v>#VALUE!</v>
      </c>
      <c r="H3" s="92">
        <f>IF(E3="","",COUNTIF(G$3:G$16,G3))</f>
        <v>10</v>
      </c>
      <c r="I3" s="85" t="e">
        <f>IF(E3="","",E3-F3)</f>
        <v>#VALUE!</v>
      </c>
      <c r="J3" s="104">
        <f>IF(E3="","",INDEX('ポイント表'!$B$2:$Z$26,MATCH('Aクラス月別'!C3,'ポイント表'!$A$2:$A$26,0),MATCH('Aクラス月別'!D3,'ポイント表'!$B$1:$Z$1,0)))</f>
        <v>9</v>
      </c>
      <c r="K3" s="86" t="e">
        <f>IF(E3="","",INDEX('ポイント表'!$B$2:$Z$26,MATCH('Aクラス月別'!G3,'ポイント表'!$A$2:$A$26,0),MATCH('Aクラス月別'!H3,'ポイント表'!$B$1:$Z$1,0)))</f>
        <v>#VALUE!</v>
      </c>
      <c r="L3" s="84">
        <f>IF(N3="","",RANK(N3,N$3:N$16,1))</f>
        <v>4</v>
      </c>
      <c r="M3" s="92">
        <f>IF(N3="","",COUNTIF(L$3:L$16,L3))</f>
        <v>3</v>
      </c>
      <c r="N3" s="97">
        <f>IF('【入力】Gross・HC'!D3="","",'【入力】Gross・HC'!D3)</f>
        <v>93</v>
      </c>
      <c r="O3" s="85">
        <f>IF('【入力】Gross・HC'!E3="","",'【入力】Gross・HC'!E3)</f>
      </c>
      <c r="P3" s="97" t="e">
        <f>IF(N3="","",RANK(R3,R$3:R$16,1))</f>
        <v>#VALUE!</v>
      </c>
      <c r="Q3" s="92">
        <f>IF(N3="","",COUNTIF(P$3:P$16,P3))</f>
        <v>10</v>
      </c>
      <c r="R3" s="85" t="e">
        <f>IF(N3="","",N3-O3)</f>
        <v>#VALUE!</v>
      </c>
      <c r="S3" s="104">
        <f>IF(N3="","",INDEX('ポイント表'!$B$2:$Z$26,MATCH('Aクラス月別'!L3,'ポイント表'!$A$2:$A$26,0),MATCH('Aクラス月別'!M3,'ポイント表'!$B$1:$Z$1,0)))</f>
        <v>11</v>
      </c>
      <c r="T3" s="86" t="e">
        <f>IF(N3="","",INDEX('ポイント表'!$B$2:$Z$26,MATCH('Aクラス月別'!P3,'ポイント表'!$A$2:$A$26,0),MATCH('Aクラス月別'!Q3,'ポイント表'!$B$1:$Z$1,0)))</f>
        <v>#VALUE!</v>
      </c>
      <c r="U3" s="84">
        <f>IF(W3="","",RANK(W3,W$3:W$16,1))</f>
      </c>
      <c r="V3" s="92">
        <f>IF(W3="","",COUNTIF(U$3:U$16,U3))</f>
      </c>
      <c r="W3" s="97">
        <f>IF('【入力】Gross・HC'!F3="","",'【入力】Gross・HC'!F3)</f>
      </c>
      <c r="X3" s="85">
        <f>IF('【入力】Gross・HC'!G3="","",'【入力】Gross・HC'!G3)</f>
      </c>
      <c r="Y3" s="97">
        <f>IF(W3="","",RANK(AA3,AA$3:AA$16,1))</f>
      </c>
      <c r="Z3" s="92">
        <f>IF(W3="","",COUNTIF(Y$3:Y$16,Y3))</f>
      </c>
      <c r="AA3" s="85">
        <f>IF(W3="","",W3-X3)</f>
      </c>
      <c r="AB3" s="104">
        <f>IF(W3="","",INDEX('ポイント表'!$B$2:$Z$26,MATCH('Aクラス月別'!U3,'ポイント表'!$A$2:$A$26,0),MATCH('Aクラス月別'!V3,'ポイント表'!$B$1:$Z$1,0)))</f>
      </c>
      <c r="AC3" s="86">
        <f>IF(W3="","",INDEX('ポイント表'!$B$2:$Z$26,MATCH('Aクラス月別'!Y3,'ポイント表'!$A$2:$A$26,0),MATCH('Aクラス月別'!Z3,'ポイント表'!$B$1:$Z$1,0)))</f>
      </c>
      <c r="AD3" s="84">
        <f>IF(AF3="","",RANK(AF3,AF$3:AF$16,1))</f>
        <v>3</v>
      </c>
      <c r="AE3" s="92">
        <f>IF(AF3="","",COUNTIF(AD$3:AD$16,AD3))</f>
        <v>1</v>
      </c>
      <c r="AF3" s="97">
        <f>IF('【入力】Gross・HC'!H3="","",'【入力】Gross・HC'!H3)</f>
        <v>87</v>
      </c>
      <c r="AG3" s="85">
        <f>IF('【入力】Gross・HC'!I3="","",'【入力】Gross・HC'!I3)</f>
      </c>
      <c r="AH3" s="97" t="e">
        <f>IF(AF3="","",RANK(AJ3,AJ$3:AJ$16,1))</f>
        <v>#VALUE!</v>
      </c>
      <c r="AI3" s="92">
        <f>IF(AF3="","",COUNTIF(AH$3:AH$16,AH3))</f>
        <v>8</v>
      </c>
      <c r="AJ3" s="85" t="e">
        <f>IF(AF3="","",AF3-AG3)</f>
        <v>#VALUE!</v>
      </c>
      <c r="AK3" s="104">
        <f>IF(AF3="","",INDEX('ポイント表'!$B$2:$Z$26,MATCH('Aクラス月別'!AD3,'ポイント表'!$A$2:$A$26,0),MATCH('Aクラス月別'!AE3,'ポイント表'!$B$1:$Z$1,0)))</f>
        <v>15</v>
      </c>
      <c r="AL3" s="86" t="e">
        <f>IF(AF3="","",INDEX('ポイント表'!$B$2:$Z$26,MATCH('Aクラス月別'!AH3,'ポイント表'!$A$2:$A$26,0),MATCH('Aクラス月別'!AI3,'ポイント表'!$B$1:$Z$1,0)))</f>
        <v>#VALUE!</v>
      </c>
      <c r="AM3" s="84">
        <f>IF(AO3="","",RANK(AO3,AO$3:AO$16,1))</f>
      </c>
      <c r="AN3" s="92">
        <f>IF(AO3="","",COUNTIF(AM$3:AM$16,AM3))</f>
      </c>
      <c r="AO3" s="124">
        <f>IF('【入力】Gross・HC'!J3="","",'【入力】Gross・HC'!J3)</f>
      </c>
      <c r="AP3" s="125">
        <f>IF('【入力】Gross・HC'!K3="","",'【入力】Gross・HC'!K3)</f>
      </c>
      <c r="AQ3" s="97">
        <f>IF(AO3="","",RANK(AS3,AS$3:AS$16,1))</f>
      </c>
      <c r="AR3" s="92">
        <f>IF(AO3="","",COUNTIF(AQ$3:AQ$16,AQ3))</f>
      </c>
      <c r="AS3" s="85">
        <f>IF(AO3="","",AO3-AP3)</f>
      </c>
      <c r="AT3" s="104">
        <f>IF(AO3="","",INDEX('ポイント表'!$B$2:$Z$26,MATCH('Aクラス月別'!AM3,'ポイント表'!$A$2:$A$26,0),MATCH('Aクラス月別'!AN3,'ポイント表'!$B$1:$Z$1,0)))</f>
      </c>
      <c r="AU3" s="86">
        <f>IF(AO3="","",INDEX('ポイント表'!$B$2:$Z$26,MATCH('Aクラス月別'!AQ3,'ポイント表'!$A$2:$A$26,0),MATCH('Aクラス月別'!AR3,'ポイント表'!$B$1:$Z$1,0)))</f>
      </c>
      <c r="AV3" s="84">
        <f>IF(AX3="","",RANK(AX3,AX$3:AX$16,1))</f>
        <v>1</v>
      </c>
      <c r="AW3" s="92">
        <f>IF(AX3="","",COUNTIF(AV$3:AV$16,AV3))</f>
        <v>1</v>
      </c>
      <c r="AX3" s="97">
        <f>IF('【入力】Gross・HC'!L3="","",'【入力】Gross・HC'!L3)</f>
        <v>84</v>
      </c>
      <c r="AY3" s="85">
        <f>IF('【入力】Gross・HC'!M3="","",'【入力】Gross・HC'!M3)</f>
      </c>
      <c r="AZ3" s="97" t="e">
        <f>IF(AX3="","",RANK(BB3,BB$3:BB$16,1))</f>
        <v>#VALUE!</v>
      </c>
      <c r="BA3" s="92">
        <f>IF(AX3="","",COUNTIF(AZ$3:AZ$16,AZ3))</f>
        <v>5</v>
      </c>
      <c r="BB3" s="85" t="e">
        <f>IF(AX3="","",AX3-AY3)</f>
        <v>#VALUE!</v>
      </c>
      <c r="BC3" s="104">
        <f>IF(AX3="","",INDEX('ポイント表'!$B$2:$Z$26,MATCH('Aクラス月別'!AV3,'ポイント表'!$A$2:$A$26,0),MATCH('Aクラス月別'!AW3,'ポイント表'!$B$1:$Z$1,0)))</f>
        <v>50</v>
      </c>
      <c r="BD3" s="86" t="e">
        <f>IF(AX3="","",INDEX('ポイント表'!$B$2:$Z$26,MATCH('Aクラス月別'!AZ3,'ポイント表'!$A$2:$A$26,0),MATCH('Aクラス月別'!BA3,'ポイント表'!$B$1:$Z$1,0)))</f>
        <v>#VALUE!</v>
      </c>
      <c r="BE3" s="84">
        <f>IF(BG3="","",RANK(BG3,BG$3:BG$16,1))</f>
      </c>
      <c r="BF3" s="92">
        <f>IF(BG3="","",COUNTIF(BE$3:BE$16,BE3))</f>
      </c>
      <c r="BG3" s="124">
        <f>IF('【入力】Gross・HC'!N3="","",'【入力】Gross・HC'!N3)</f>
      </c>
      <c r="BH3" s="125">
        <f>IF('【入力】Gross・HC'!O3="","",'【入力】Gross・HC'!O3)</f>
      </c>
      <c r="BI3" s="97">
        <f>IF(BG3="","",RANK(BK3,BK$3:BK$16,1))</f>
      </c>
      <c r="BJ3" s="92">
        <f>IF(BG3="","",COUNTIF(BI$3:BI$16,BI3))</f>
      </c>
      <c r="BK3" s="85">
        <f>IF(BG3="","",BG3-BH3)</f>
      </c>
      <c r="BL3" s="104">
        <f>IF(BG3="","",INDEX('ポイント表'!$B$2:$Z$26,MATCH('Aクラス月別'!BE3,'ポイント表'!$A$2:$A$26,0),MATCH('Aクラス月別'!BF3,'ポイント表'!$B$1:$Z$1,0)))</f>
      </c>
      <c r="BM3" s="86">
        <f>IF(BG3="","",INDEX('ポイント表'!$B$2:$Z$26,MATCH('Aクラス月別'!BI3,'ポイント表'!$A$2:$A$26,0),MATCH('Aクラス月別'!BJ3,'ポイント表'!$B$1:$Z$1,0)))</f>
      </c>
      <c r="BN3" s="84">
        <f>IF(BP3="","",RANK(BP3,BP$3:BP$16,1))</f>
      </c>
      <c r="BO3" s="92">
        <f>IF(BP3="","",COUNTIF(BN$3:BN$16,BN3))</f>
      </c>
      <c r="BP3" s="124">
        <f>IF('【入力】Gross・HC'!P3="","",'【入力】Gross・HC'!P3)</f>
      </c>
      <c r="BQ3" s="125">
        <f>IF('【入力】Gross・HC'!Q3="","",'【入力】Gross・HC'!Q3)</f>
      </c>
      <c r="BR3" s="97">
        <f>IF(BP3="","",RANK(BT3,BT$3:BT$16,1))</f>
      </c>
      <c r="BS3" s="92">
        <f>IF(BP3="","",COUNTIF(BR$3:BR$16,BR3))</f>
      </c>
      <c r="BT3" s="85">
        <f>IF(BP3="","",BP3-BQ3)</f>
      </c>
      <c r="BU3" s="104">
        <f>IF(BP3="","",INDEX('ポイント表'!$B$2:$Z$26,MATCH('Aクラス月別'!BN3,'ポイント表'!$A$2:$A$26,0),MATCH('Aクラス月別'!BO3,'ポイント表'!$B$1:$Z$1,0)))</f>
      </c>
      <c r="BV3" s="86">
        <f>IF(BP3="","",INDEX('ポイント表'!$B$2:$Z$26,MATCH('Aクラス月別'!BR3,'ポイント表'!$A$2:$A$26,0),MATCH('Aクラス月別'!BS3,'ポイント表'!$B$1:$Z$1,0)))</f>
      </c>
      <c r="BW3" s="84">
        <f>IF(BY3="","",RANK(BY3,BY$3:BY$16,1))</f>
      </c>
      <c r="BX3" s="92">
        <f>IF(BY3="","",COUNTIF(BW$3:BW$16,BW3))</f>
      </c>
      <c r="BY3" s="124">
        <f>IF('【入力】Gross・HC'!R3="","",'【入力】Gross・HC'!R3)</f>
      </c>
      <c r="BZ3" s="125">
        <f>IF('【入力】Gross・HC'!S3="","",'【入力】Gross・HC'!S3)</f>
      </c>
      <c r="CA3" s="97">
        <f>IF(BY3="","",RANK(CC3,CC$3:CC$16,1))</f>
      </c>
      <c r="CB3" s="92">
        <f>IF(BY3="","",COUNTIF(CA$3:CA$16,CA3))</f>
      </c>
      <c r="CC3" s="85">
        <f>IF(BY3="","",BY3-BZ3)</f>
      </c>
      <c r="CD3" s="104">
        <f>IF(BY3="","",INDEX('ポイント表'!$B$2:$Z$26,MATCH('Aクラス月別'!BW3,'ポイント表'!$A$2:$A$26,0),MATCH('Aクラス月別'!BX3,'ポイント表'!$B$1:$Z$1,0)))</f>
      </c>
      <c r="CE3" s="86">
        <f>IF(BY3="","",INDEX('ポイント表'!$B$2:$Z$26,MATCH('Aクラス月別'!CA3,'ポイント表'!$A$2:$A$26,0),MATCH('Aクラス月別'!CB3,'ポイント表'!$B$1:$Z$1,0)))</f>
      </c>
      <c r="CF3" s="84">
        <f>IF(CH3="","",RANK(CH3,CH$3:CH$16,1))</f>
      </c>
      <c r="CG3" s="92">
        <f>IF(CH3="","",COUNTIF(CF$3:CF$16,CF3))</f>
      </c>
      <c r="CH3" s="97">
        <f>IF('【入力】Gross・HC'!T3="","",'【入力】Gross・HC'!T3)</f>
      </c>
      <c r="CI3" s="85">
        <f>IF('【入力】Gross・HC'!U3="","",'【入力】Gross・HC'!U3)</f>
      </c>
      <c r="CJ3" s="97">
        <f>IF(CH3="","",RANK(CL3,CL$3:CL$16,1))</f>
      </c>
      <c r="CK3" s="92">
        <f>IF(CH3="","",COUNTIF(CJ$3:CJ$16,CJ3))</f>
      </c>
      <c r="CL3" s="85">
        <f>IF(CH3="","",CH3-CI3)</f>
      </c>
      <c r="CM3" s="104">
        <f>IF(CH3="","",INDEX('ポイント表'!$B$2:$Z$26,MATCH('Aクラス月別'!CF3,'ポイント表'!$A$2:$A$26,0),MATCH('Aクラス月別'!CG3,'ポイント表'!$B$1:$Z$1,0)))</f>
      </c>
      <c r="CN3" s="86">
        <f>IF(CH3="","",INDEX('ポイント表'!$B$2:$Z$26,MATCH('Aクラス月別'!CJ3,'ポイント表'!$A$2:$A$26,0),MATCH('Aクラス月別'!CK3,'ポイント表'!$B$1:$Z$1,0)))</f>
      </c>
      <c r="CO3" s="84">
        <f>IF(CQ3="","",RANK(CQ3,CQ$3:CQ$16,1))</f>
      </c>
      <c r="CP3" s="92">
        <f>IF(CQ3="","",COUNTIF(CO$3:CO$16,CO3))</f>
      </c>
      <c r="CQ3" s="124">
        <f>IF('【入力】Gross・HC'!V3="","",'【入力】Gross・HC'!V3)</f>
      </c>
      <c r="CR3" s="125">
        <f>IF('【入力】Gross・HC'!W3="","",'【入力】Gross・HC'!W3)</f>
      </c>
      <c r="CS3" s="97">
        <f>IF(CQ3="","",RANK(CU3,CU$3:CU$16,1))</f>
      </c>
      <c r="CT3" s="92">
        <f>IF(CQ3="","",COUNTIF(CS$3:CS$16,CS3))</f>
      </c>
      <c r="CU3" s="85">
        <f>IF(CQ3="","",CQ3-CR3)</f>
      </c>
      <c r="CV3" s="104">
        <f>IF(CQ3="","",INDEX('ポイント表'!$B$2:$Z$26,MATCH('Aクラス月別'!CO3,'ポイント表'!$A$2:$A$26,0),MATCH('Aクラス月別'!CP3,'ポイント表'!$B$1:$Z$1,0)))</f>
      </c>
      <c r="CW3" s="86">
        <f>IF(CQ3="","",INDEX('ポイント表'!$B$2:$Z$26,MATCH('Aクラス月別'!CS3,'ポイント表'!$A$2:$A$26,0),MATCH('Aクラス月別'!CT3,'ポイント表'!$B$1:$Z$1,0)))</f>
      </c>
      <c r="CX3" s="84">
        <f>IF(CZ3="","",RANK(CZ3,CZ$3:CZ$16,1))</f>
      </c>
      <c r="CY3" s="92">
        <f>IF(CZ3="","",COUNTIF(CX$3:CX$16,CX3))</f>
      </c>
      <c r="CZ3" s="97">
        <f>IF('【入力】Gross・HC'!X3="","",'【入力】Gross・HC'!X3)</f>
      </c>
      <c r="DA3" s="85">
        <f>IF('【入力】Gross・HC'!Y3="","",'【入力】Gross・HC'!Y3)</f>
      </c>
      <c r="DB3" s="97">
        <f>IF(CZ3="","",RANK(DD3,DD$3:DD$16,1))</f>
      </c>
      <c r="DC3" s="92">
        <f>IF(CZ3="","",COUNTIF(DB$3:DB$16,DB3))</f>
      </c>
      <c r="DD3" s="85">
        <f>IF(CZ3="","",CZ3-DA3)</f>
      </c>
      <c r="DE3" s="104">
        <f>IF(CZ3="","",INDEX('ポイント表'!$B$2:$Z$26,MATCH('Aクラス月別'!CX3,'ポイント表'!$A$2:$A$26,0),MATCH('Aクラス月別'!CY3,'ポイント表'!$B$1:$Z$1,0)))</f>
      </c>
      <c r="DF3" s="104">
        <f>IF(CZ3="","",INDEX('ポイント表'!$B$2:$Z$26,MATCH('Aクラス月別'!DB3,'ポイント表'!$A$2:$A$26,0),MATCH('Aクラス月別'!DC3,'ポイント表'!$B$1:$Z$1,0)))</f>
      </c>
      <c r="DG3" s="141">
        <f aca="true" t="shared" si="0" ref="DG3:DG16">IF(J3="",0,J3)+IF(S3="",0,S3)+IF(AB3="",0,AB3)+IF(AK3="",0,AK3)+IF(AT3="",0,AT3)+IF(BC3="",0,BC3)+IF(BL3="",0,BL3)+IF(BU3="",0,BU3)+IF(CD3="",0,CD3)+IF(CM3="",0,CM3)+IF(CV3="",0,CV3)+IF(DE3="",0,DE3)</f>
        <v>85</v>
      </c>
      <c r="DH3" s="98">
        <f aca="true" t="shared" si="1" ref="DH3:DH16">RANK(DG3,$DG$3:$DG$16)</f>
        <v>3</v>
      </c>
      <c r="DI3" s="143" t="e">
        <f aca="true" t="shared" si="2" ref="DI3:DI16">IF(K3="",0,K3)+IF(T3="",0,T3)+IF(AC3="",0,AC3)+IF(AL3="",0,AL3)+IF(AU3="",0,AU3)+IF(BD3="",0,BD3)+IF(BM3="",0,BM3)+IF(BV3="",0,BV3)+IF(CE3="",0,CE3)+IF(CN3="",0,CN3)+IF(CW3="",0,CW3)+IF(DF3="",0,DF3)</f>
        <v>#VALUE!</v>
      </c>
      <c r="DJ3" s="130" t="e">
        <f aca="true" t="shared" si="3" ref="DJ3:DJ16">RANK(DI3,$DI$3:$DI$16)</f>
        <v>#VALUE!</v>
      </c>
    </row>
    <row r="4" spans="1:114" ht="11.25">
      <c r="A4" s="1" t="str">
        <f>メンバー!C3</f>
        <v>○</v>
      </c>
      <c r="B4" s="8" t="str">
        <f>メンバー!A3</f>
        <v>桐生 峰男</v>
      </c>
      <c r="C4" s="84">
        <f aca="true" t="shared" si="4" ref="C4:C16">IF(E4="","",RANK(E4,$E$3:$E$16,1))</f>
        <v>2</v>
      </c>
      <c r="D4" s="92">
        <f aca="true" t="shared" si="5" ref="D4:D16">IF(E4="","",COUNTIF($C$3:$C$16,C4))</f>
        <v>2</v>
      </c>
      <c r="E4" s="97">
        <f>IF('【入力】Gross・HC'!B4="","",'【入力】Gross・HC'!B4)</f>
        <v>85</v>
      </c>
      <c r="F4" s="85">
        <f>IF('【入力】Gross・HC'!C4="","",'【入力】Gross・HC'!C4)</f>
      </c>
      <c r="G4" s="97" t="e">
        <f aca="true" t="shared" si="6" ref="G4:G16">IF(E4="","",RANK(I4,I$3:I$16,1))</f>
        <v>#VALUE!</v>
      </c>
      <c r="H4" s="92">
        <f aca="true" t="shared" si="7" ref="H4:H16">IF(E4="","",COUNTIF(G$3:G$16,G4))</f>
        <v>10</v>
      </c>
      <c r="I4" s="85" t="e">
        <f aca="true" t="shared" si="8" ref="I4:I16">IF(E4="","",E4-F4)</f>
        <v>#VALUE!</v>
      </c>
      <c r="J4" s="104">
        <f>IF(E4="","",INDEX('ポイント表'!$B$2:$Z$26,MATCH('Aクラス月別'!C4,'ポイント表'!$A$2:$A$26,0),MATCH('Aクラス月別'!D4,'ポイント表'!$B$1:$Z$1,0)))</f>
        <v>22.5</v>
      </c>
      <c r="K4" s="86" t="e">
        <f>IF(E4="","",INDEX('ポイント表'!$B$2:$Z$26,MATCH('Aクラス月別'!G4,'ポイント表'!$A$2:$A$26,0),MATCH('Aクラス月別'!H4,'ポイント表'!$B$1:$Z$1,0)))</f>
        <v>#VALUE!</v>
      </c>
      <c r="L4" s="84">
        <f aca="true" t="shared" si="9" ref="L4:L15">IF(N4="","",RANK(N4,N$3:N$16,1))</f>
        <v>9</v>
      </c>
      <c r="M4" s="92">
        <f aca="true" t="shared" si="10" ref="M4:M16">IF(N4="","",COUNTIF(L$3:L$16,L4))</f>
        <v>2</v>
      </c>
      <c r="N4" s="97">
        <f>IF('【入力】Gross・HC'!D4="","",'【入力】Gross・HC'!D4)</f>
        <v>98</v>
      </c>
      <c r="O4" s="85">
        <f>IF('【入力】Gross・HC'!E4="","",'【入力】Gross・HC'!E4)</f>
      </c>
      <c r="P4" s="97" t="e">
        <f aca="true" t="shared" si="11" ref="P4:P16">IF(N4="","",RANK(R4,R$3:R$16,1))</f>
        <v>#VALUE!</v>
      </c>
      <c r="Q4" s="92">
        <f aca="true" t="shared" si="12" ref="Q4:Q16">IF(N4="","",COUNTIF(P$3:P$16,P4))</f>
        <v>10</v>
      </c>
      <c r="R4" s="85" t="e">
        <f aca="true" t="shared" si="13" ref="R4:R16">IF(N4="","",N4-O4)</f>
        <v>#VALUE!</v>
      </c>
      <c r="S4" s="104">
        <f>IF(N4="","",INDEX('ポイント表'!$B$2:$Z$26,MATCH('Aクラス月別'!L4,'ポイント表'!$A$2:$A$26,0),MATCH('Aクラス月別'!M4,'ポイント表'!$B$1:$Z$1,0)))</f>
        <v>2</v>
      </c>
      <c r="T4" s="86" t="e">
        <f>IF(N4="","",INDEX('ポイント表'!$B$2:$Z$26,MATCH('Aクラス月別'!P4,'ポイント表'!$A$2:$A$26,0),MATCH('Aクラス月別'!Q4,'ポイント表'!$B$1:$Z$1,0)))</f>
        <v>#VALUE!</v>
      </c>
      <c r="U4" s="84">
        <f aca="true" t="shared" si="14" ref="U4:U15">IF(W4="","",RANK(W4,W$3:W$16,1))</f>
      </c>
      <c r="V4" s="92">
        <f aca="true" t="shared" si="15" ref="V4:V16">IF(W4="","",COUNTIF(U$3:U$16,U4))</f>
      </c>
      <c r="W4" s="97">
        <f>IF('【入力】Gross・HC'!F4="","",'【入力】Gross・HC'!F4)</f>
      </c>
      <c r="X4" s="85">
        <f>IF('【入力】Gross・HC'!G4="","",'【入力】Gross・HC'!G4)</f>
      </c>
      <c r="Y4" s="97">
        <f aca="true" t="shared" si="16" ref="Y4:Y16">IF(W4="","",RANK(AA4,AA$3:AA$16,1))</f>
      </c>
      <c r="Z4" s="92">
        <f aca="true" t="shared" si="17" ref="Z4:Z16">IF(W4="","",COUNTIF(Y$3:Y$16,Y4))</f>
      </c>
      <c r="AA4" s="85">
        <f aca="true" t="shared" si="18" ref="AA4:AA16">IF(W4="","",W4-X4)</f>
      </c>
      <c r="AB4" s="104">
        <f>IF(W4="","",INDEX('ポイント表'!$B$2:$Z$26,MATCH('Aクラス月別'!U4,'ポイント表'!$A$2:$A$26,0),MATCH('Aクラス月別'!V4,'ポイント表'!$B$1:$Z$1,0)))</f>
      </c>
      <c r="AC4" s="86">
        <f>IF(W4="","",INDEX('ポイント表'!$B$2:$Z$26,MATCH('Aクラス月別'!Y4,'ポイント表'!$A$2:$A$26,0),MATCH('Aクラス月別'!Z4,'ポイント表'!$B$1:$Z$1,0)))</f>
      </c>
      <c r="AD4" s="84">
        <f aca="true" t="shared" si="19" ref="AD4:AD15">IF(AF4="","",RANK(AF4,AF$3:AF$16,1))</f>
      </c>
      <c r="AE4" s="92">
        <f aca="true" t="shared" si="20" ref="AE4:AE16">IF(AF4="","",COUNTIF(AD$3:AD$16,AD4))</f>
      </c>
      <c r="AF4" s="97">
        <f>IF('【入力】Gross・HC'!H4="","",'【入力】Gross・HC'!H4)</f>
      </c>
      <c r="AG4" s="85">
        <f>IF('【入力】Gross・HC'!I4="","",'【入力】Gross・HC'!I4)</f>
      </c>
      <c r="AH4" s="97">
        <f aca="true" t="shared" si="21" ref="AH4:AH16">IF(AF4="","",RANK(AJ4,AJ$3:AJ$16,1))</f>
      </c>
      <c r="AI4" s="92">
        <f aca="true" t="shared" si="22" ref="AI4:AI16">IF(AF4="","",COUNTIF(AH$3:AH$16,AH4))</f>
      </c>
      <c r="AJ4" s="85">
        <f aca="true" t="shared" si="23" ref="AJ4:AJ16">IF(AF4="","",AF4-AG4)</f>
      </c>
      <c r="AK4" s="104">
        <f>IF(AF4="","",INDEX('ポイント表'!$B$2:$Z$26,MATCH('Aクラス月別'!AD4,'ポイント表'!$A$2:$A$26,0),MATCH('Aクラス月別'!AE4,'ポイント表'!$B$1:$Z$1,0)))</f>
      </c>
      <c r="AL4" s="86">
        <f>IF(AF4="","",INDEX('ポイント表'!$B$2:$Z$26,MATCH('Aクラス月別'!AH4,'ポイント表'!$A$2:$A$26,0),MATCH('Aクラス月別'!AI4,'ポイント表'!$B$1:$Z$1,0)))</f>
      </c>
      <c r="AM4" s="84">
        <f aca="true" t="shared" si="24" ref="AM4:AM15">IF(AO4="","",RANK(AO4,AO$3:AO$16,1))</f>
      </c>
      <c r="AN4" s="92">
        <f aca="true" t="shared" si="25" ref="AN4:AN16">IF(AO4="","",COUNTIF(AM$3:AM$16,AM4))</f>
      </c>
      <c r="AO4" s="97">
        <f>IF('【入力】Gross・HC'!J4="","",'【入力】Gross・HC'!J4)</f>
      </c>
      <c r="AP4" s="85">
        <f>IF('【入力】Gross・HC'!K4="","",'【入力】Gross・HC'!K4)</f>
      </c>
      <c r="AQ4" s="97">
        <f aca="true" t="shared" si="26" ref="AQ4:AQ16">IF(AO4="","",RANK(AS4,AS$3:AS$16,1))</f>
      </c>
      <c r="AR4" s="92">
        <f aca="true" t="shared" si="27" ref="AR4:AR16">IF(AO4="","",COUNTIF(AQ$3:AQ$16,AQ4))</f>
      </c>
      <c r="AS4" s="85">
        <f aca="true" t="shared" si="28" ref="AS4:AS16">IF(AO4="","",AO4-AP4)</f>
      </c>
      <c r="AT4" s="104">
        <f>IF(AO4="","",INDEX('ポイント表'!$B$2:$Z$26,MATCH('Aクラス月別'!AM4,'ポイント表'!$A$2:$A$26,0),MATCH('Aクラス月別'!AN4,'ポイント表'!$B$1:$Z$1,0)))</f>
      </c>
      <c r="AU4" s="86">
        <f>IF(AO4="","",INDEX('ポイント表'!$B$2:$Z$26,MATCH('Aクラス月別'!AQ4,'ポイント表'!$A$2:$A$26,0),MATCH('Aクラス月別'!AR4,'ポイント表'!$B$1:$Z$1,0)))</f>
      </c>
      <c r="AV4" s="84">
        <f aca="true" t="shared" si="29" ref="AV4:AV15">IF(AX4="","",RANK(AX4,AX$3:AX$16,1))</f>
      </c>
      <c r="AW4" s="92">
        <f aca="true" t="shared" si="30" ref="AW4:AW16">IF(AX4="","",COUNTIF(AV$3:AV$16,AV4))</f>
      </c>
      <c r="AX4" s="97">
        <f>IF('【入力】Gross・HC'!L4="","",'【入力】Gross・HC'!L4)</f>
      </c>
      <c r="AY4" s="85">
        <f>IF('【入力】Gross・HC'!M4="","",'【入力】Gross・HC'!M4)</f>
      </c>
      <c r="AZ4" s="97">
        <f aca="true" t="shared" si="31" ref="AZ4:AZ16">IF(AX4="","",RANK(BB4,BB$3:BB$16,1))</f>
      </c>
      <c r="BA4" s="92">
        <f aca="true" t="shared" si="32" ref="BA4:BA16">IF(AX4="","",COUNTIF(AZ$3:AZ$16,AZ4))</f>
      </c>
      <c r="BB4" s="85">
        <f aca="true" t="shared" si="33" ref="BB4:BB16">IF(AX4="","",AX4-AY4)</f>
      </c>
      <c r="BC4" s="104">
        <f>IF(AX4="","",INDEX('ポイント表'!$B$2:$Z$26,MATCH('Aクラス月別'!AV4,'ポイント表'!$A$2:$A$26,0),MATCH('Aクラス月別'!AW4,'ポイント表'!$B$1:$Z$1,0)))</f>
      </c>
      <c r="BD4" s="86">
        <f>IF(AX4="","",INDEX('ポイント表'!$B$2:$Z$26,MATCH('Aクラス月別'!AZ4,'ポイント表'!$A$2:$A$26,0),MATCH('Aクラス月別'!BA4,'ポイント表'!$B$1:$Z$1,0)))</f>
      </c>
      <c r="BE4" s="84">
        <f aca="true" t="shared" si="34" ref="BE4:BE15">IF(BG4="","",RANK(BG4,BG$3:BG$16,1))</f>
      </c>
      <c r="BF4" s="92">
        <f aca="true" t="shared" si="35" ref="BF4:BF16">IF(BG4="","",COUNTIF(BE$3:BE$16,BE4))</f>
      </c>
      <c r="BG4" s="98">
        <f>IF('【入力】Gross・HC'!N4="","",'【入力】Gross・HC'!N4)</f>
      </c>
      <c r="BH4" s="78">
        <f>IF('【入力】Gross・HC'!O4="","",'【入力】Gross・HC'!O4)</f>
      </c>
      <c r="BI4" s="97">
        <f aca="true" t="shared" si="36" ref="BI4:BI16">IF(BG4="","",RANK(BK4,BK$3:BK$16,1))</f>
      </c>
      <c r="BJ4" s="92">
        <f aca="true" t="shared" si="37" ref="BJ4:BJ16">IF(BG4="","",COUNTIF(BI$3:BI$16,BI4))</f>
      </c>
      <c r="BK4" s="85">
        <f aca="true" t="shared" si="38" ref="BK4:BK16">IF(BG4="","",BG4-BH4)</f>
      </c>
      <c r="BL4" s="104">
        <f>IF(BG4="","",INDEX('ポイント表'!$B$2:$Z$26,MATCH('Aクラス月別'!BE4,'ポイント表'!$A$2:$A$26,0),MATCH('Aクラス月別'!BF4,'ポイント表'!$B$1:$Z$1,0)))</f>
      </c>
      <c r="BM4" s="86">
        <f>IF(BG4="","",INDEX('ポイント表'!$B$2:$Z$26,MATCH('Aクラス月別'!BI4,'ポイント表'!$A$2:$A$26,0),MATCH('Aクラス月別'!BJ4,'ポイント表'!$B$1:$Z$1,0)))</f>
      </c>
      <c r="BN4" s="84">
        <f aca="true" t="shared" si="39" ref="BN4:BN15">IF(BP4="","",RANK(BP4,BP$3:BP$16,1))</f>
      </c>
      <c r="BO4" s="92">
        <f aca="true" t="shared" si="40" ref="BO4:BO16">IF(BP4="","",COUNTIF(BN$3:BN$16,BN4))</f>
      </c>
      <c r="BP4" s="97">
        <f>IF('【入力】Gross・HC'!P4="","",'【入力】Gross・HC'!P4)</f>
      </c>
      <c r="BQ4" s="85">
        <f>IF('【入力】Gross・HC'!Q4="","",'【入力】Gross・HC'!Q4)</f>
      </c>
      <c r="BR4" s="97">
        <f aca="true" t="shared" si="41" ref="BR4:BR16">IF(BP4="","",RANK(BT4,BT$3:BT$16,1))</f>
      </c>
      <c r="BS4" s="92">
        <f aca="true" t="shared" si="42" ref="BS4:BS16">IF(BP4="","",COUNTIF(BR$3:BR$16,BR4))</f>
      </c>
      <c r="BT4" s="85">
        <f aca="true" t="shared" si="43" ref="BT4:BT16">IF(BP4="","",BP4-BQ4)</f>
      </c>
      <c r="BU4" s="104">
        <f>IF(BP4="","",INDEX('ポイント表'!$B$2:$Z$26,MATCH('Aクラス月別'!BN4,'ポイント表'!$A$2:$A$26,0),MATCH('Aクラス月別'!BO4,'ポイント表'!$B$1:$Z$1,0)))</f>
      </c>
      <c r="BV4" s="86">
        <f>IF(BP4="","",INDEX('ポイント表'!$B$2:$Z$26,MATCH('Aクラス月別'!BR4,'ポイント表'!$A$2:$A$26,0),MATCH('Aクラス月別'!BS4,'ポイント表'!$B$1:$Z$1,0)))</f>
      </c>
      <c r="BW4" s="84">
        <f aca="true" t="shared" si="44" ref="BW4:BW15">IF(BY4="","",RANK(BY4,BY$3:BY$16,1))</f>
      </c>
      <c r="BX4" s="92">
        <f aca="true" t="shared" si="45" ref="BX4:BX16">IF(BY4="","",COUNTIF(BW$3:BW$16,BW4))</f>
      </c>
      <c r="BY4" s="98">
        <f>IF('【入力】Gross・HC'!R4="","",'【入力】Gross・HC'!R4)</f>
      </c>
      <c r="BZ4" s="78">
        <f>IF('【入力】Gross・HC'!S4="","",'【入力】Gross・HC'!S4)</f>
      </c>
      <c r="CA4" s="97">
        <f aca="true" t="shared" si="46" ref="CA4:CA16">IF(BY4="","",RANK(CC4,CC$3:CC$16,1))</f>
      </c>
      <c r="CB4" s="92">
        <f aca="true" t="shared" si="47" ref="CB4:CB16">IF(BY4="","",COUNTIF(CA$3:CA$16,CA4))</f>
      </c>
      <c r="CC4" s="85">
        <f aca="true" t="shared" si="48" ref="CC4:CC16">IF(BY4="","",BY4-BZ4)</f>
      </c>
      <c r="CD4" s="104">
        <f>IF(BY4="","",INDEX('ポイント表'!$B$2:$Z$26,MATCH('Aクラス月別'!BW4,'ポイント表'!$A$2:$A$26,0),MATCH('Aクラス月別'!BX4,'ポイント表'!$B$1:$Z$1,0)))</f>
      </c>
      <c r="CE4" s="86">
        <f>IF(BY4="","",INDEX('ポイント表'!$B$2:$Z$26,MATCH('Aクラス月別'!CA4,'ポイント表'!$A$2:$A$26,0),MATCH('Aクラス月別'!CB4,'ポイント表'!$B$1:$Z$1,0)))</f>
      </c>
      <c r="CF4" s="84">
        <f aca="true" t="shared" si="49" ref="CF4:CF15">IF(CH4="","",RANK(CH4,CH$3:CH$16,1))</f>
      </c>
      <c r="CG4" s="92">
        <f aca="true" t="shared" si="50" ref="CG4:CG16">IF(CH4="","",COUNTIF(CF$3:CF$16,CF4))</f>
      </c>
      <c r="CH4" s="97">
        <f>IF('【入力】Gross・HC'!T4="","",'【入力】Gross・HC'!T4)</f>
      </c>
      <c r="CI4" s="85">
        <f>IF('【入力】Gross・HC'!U4="","",'【入力】Gross・HC'!U4)</f>
      </c>
      <c r="CJ4" s="97">
        <f aca="true" t="shared" si="51" ref="CJ4:CJ16">IF(CH4="","",RANK(CL4,CL$3:CL$16,1))</f>
      </c>
      <c r="CK4" s="92">
        <f aca="true" t="shared" si="52" ref="CK4:CK16">IF(CH4="","",COUNTIF(CJ$3:CJ$16,CJ4))</f>
      </c>
      <c r="CL4" s="85">
        <f aca="true" t="shared" si="53" ref="CL4:CL16">IF(CH4="","",CH4-CI4)</f>
      </c>
      <c r="CM4" s="104">
        <f>IF(CH4="","",INDEX('ポイント表'!$B$2:$Z$26,MATCH('Aクラス月別'!CF4,'ポイント表'!$A$2:$A$26,0),MATCH('Aクラス月別'!CG4,'ポイント表'!$B$1:$Z$1,0)))</f>
      </c>
      <c r="CN4" s="86">
        <f>IF(CH4="","",INDEX('ポイント表'!$B$2:$Z$26,MATCH('Aクラス月別'!CJ4,'ポイント表'!$A$2:$A$26,0),MATCH('Aクラス月別'!CK4,'ポイント表'!$B$1:$Z$1,0)))</f>
      </c>
      <c r="CO4" s="84">
        <f aca="true" t="shared" si="54" ref="CO4:CO15">IF(CQ4="","",RANK(CQ4,CQ$3:CQ$16,1))</f>
      </c>
      <c r="CP4" s="92">
        <f aca="true" t="shared" si="55" ref="CP4:CP16">IF(CQ4="","",COUNTIF(CO$3:CO$16,CO4))</f>
      </c>
      <c r="CQ4" s="98">
        <f>IF('【入力】Gross・HC'!V4="","",'【入力】Gross・HC'!V4)</f>
      </c>
      <c r="CR4" s="78">
        <f>IF('【入力】Gross・HC'!W4="","",'【入力】Gross・HC'!W4)</f>
      </c>
      <c r="CS4" s="97">
        <f aca="true" t="shared" si="56" ref="CS4:CS16">IF(CQ4="","",RANK(CU4,CU$3:CU$16,1))</f>
      </c>
      <c r="CT4" s="92">
        <f aca="true" t="shared" si="57" ref="CT4:CT16">IF(CQ4="","",COUNTIF(CS$3:CS$16,CS4))</f>
      </c>
      <c r="CU4" s="85">
        <f aca="true" t="shared" si="58" ref="CU4:CU16">IF(CQ4="","",CQ4-CR4)</f>
      </c>
      <c r="CV4" s="104">
        <f>IF(CQ4="","",INDEX('ポイント表'!$B$2:$Z$26,MATCH('Aクラス月別'!CO4,'ポイント表'!$A$2:$A$26,0),MATCH('Aクラス月別'!CP4,'ポイント表'!$B$1:$Z$1,0)))</f>
      </c>
      <c r="CW4" s="86">
        <f>IF(CQ4="","",INDEX('ポイント表'!$B$2:$Z$26,MATCH('Aクラス月別'!CS4,'ポイント表'!$A$2:$A$26,0),MATCH('Aクラス月別'!CT4,'ポイント表'!$B$1:$Z$1,0)))</f>
      </c>
      <c r="CX4" s="84">
        <f aca="true" t="shared" si="59" ref="CX4:CX15">IF(CZ4="","",RANK(CZ4,CZ$3:CZ$16,1))</f>
      </c>
      <c r="CY4" s="92">
        <f aca="true" t="shared" si="60" ref="CY4:CY16">IF(CZ4="","",COUNTIF(CX$3:CX$16,CX4))</f>
      </c>
      <c r="CZ4" s="97">
        <f>IF('【入力】Gross・HC'!X4="","",'【入力】Gross・HC'!X4)</f>
      </c>
      <c r="DA4" s="85">
        <f>IF('【入力】Gross・HC'!Y4="","",'【入力】Gross・HC'!Y4)</f>
      </c>
      <c r="DB4" s="97">
        <f aca="true" t="shared" si="61" ref="DB4:DB16">IF(CZ4="","",RANK(DD4,DD$3:DD$16,1))</f>
      </c>
      <c r="DC4" s="92">
        <f aca="true" t="shared" si="62" ref="DC4:DC16">IF(CZ4="","",COUNTIF(DB$3:DB$16,DB4))</f>
      </c>
      <c r="DD4" s="85">
        <f aca="true" t="shared" si="63" ref="DD4:DD16">IF(CZ4="","",CZ4-DA4)</f>
      </c>
      <c r="DE4" s="104">
        <f>IF(CZ4="","",INDEX('ポイント表'!$B$2:$Z$26,MATCH('Aクラス月別'!CX4,'ポイント表'!$A$2:$A$26,0),MATCH('Aクラス月別'!CY4,'ポイント表'!$B$1:$Z$1,0)))</f>
      </c>
      <c r="DF4" s="104">
        <f>IF(CZ4="","",INDEX('ポイント表'!$B$2:$Z$26,MATCH('Aクラス月別'!DB4,'ポイント表'!$A$2:$A$26,0),MATCH('Aクラス月別'!DC4,'ポイント表'!$B$1:$Z$1,0)))</f>
      </c>
      <c r="DG4" s="141">
        <f t="shared" si="0"/>
        <v>24.5</v>
      </c>
      <c r="DH4" s="98">
        <f t="shared" si="1"/>
        <v>9</v>
      </c>
      <c r="DI4" s="143" t="e">
        <f t="shared" si="2"/>
        <v>#VALUE!</v>
      </c>
      <c r="DJ4" s="130" t="e">
        <f t="shared" si="3"/>
        <v>#VALUE!</v>
      </c>
    </row>
    <row r="5" spans="1:114" ht="11.25">
      <c r="A5" s="1" t="str">
        <f>メンバー!C4</f>
        <v>○</v>
      </c>
      <c r="B5" s="8" t="str">
        <f>メンバー!A4</f>
        <v>佐藤 正樹</v>
      </c>
      <c r="C5" s="84">
        <f t="shared" si="4"/>
      </c>
      <c r="D5" s="92">
        <f t="shared" si="5"/>
      </c>
      <c r="E5" s="97">
        <f>IF('【入力】Gross・HC'!B5="","",'【入力】Gross・HC'!B5)</f>
      </c>
      <c r="F5" s="85">
        <f>IF('【入力】Gross・HC'!C5="","",'【入力】Gross・HC'!C5)</f>
      </c>
      <c r="G5" s="97">
        <f t="shared" si="6"/>
      </c>
      <c r="H5" s="92">
        <f t="shared" si="7"/>
      </c>
      <c r="I5" s="85">
        <f t="shared" si="8"/>
      </c>
      <c r="J5" s="104">
        <f>IF(E5="","",INDEX('ポイント表'!$B$2:$Z$26,MATCH('Aクラス月別'!C5,'ポイント表'!$A$2:$A$26,0),MATCH('Aクラス月別'!D5,'ポイント表'!$B$1:$Z$1,0)))</f>
      </c>
      <c r="K5" s="86">
        <f>IF(E5="","",INDEX('ポイント表'!$B$2:$Z$26,MATCH('Aクラス月別'!G5,'ポイント表'!$A$2:$A$26,0),MATCH('Aクラス月別'!H5,'ポイント表'!$B$1:$Z$1,0)))</f>
      </c>
      <c r="L5" s="84">
        <f t="shared" si="9"/>
        <v>4</v>
      </c>
      <c r="M5" s="92">
        <f t="shared" si="10"/>
        <v>3</v>
      </c>
      <c r="N5" s="97">
        <f>IF('【入力】Gross・HC'!D5="","",'【入力】Gross・HC'!D5)</f>
        <v>93</v>
      </c>
      <c r="O5" s="85">
        <f>IF('【入力】Gross・HC'!E5="","",'【入力】Gross・HC'!E5)</f>
      </c>
      <c r="P5" s="97" t="e">
        <f t="shared" si="11"/>
        <v>#VALUE!</v>
      </c>
      <c r="Q5" s="92">
        <f t="shared" si="12"/>
        <v>10</v>
      </c>
      <c r="R5" s="85" t="e">
        <f t="shared" si="13"/>
        <v>#VALUE!</v>
      </c>
      <c r="S5" s="104">
        <f>IF(N5="","",INDEX('ポイント表'!$B$2:$Z$26,MATCH('Aクラス月別'!L5,'ポイント表'!$A$2:$A$26,0),MATCH('Aクラス月別'!M5,'ポイント表'!$B$1:$Z$1,0)))</f>
        <v>11</v>
      </c>
      <c r="T5" s="86" t="e">
        <f>IF(N5="","",INDEX('ポイント表'!$B$2:$Z$26,MATCH('Aクラス月別'!P5,'ポイント表'!$A$2:$A$26,0),MATCH('Aクラス月別'!Q5,'ポイント表'!$B$1:$Z$1,0)))</f>
        <v>#VALUE!</v>
      </c>
      <c r="U5" s="84">
        <f t="shared" si="14"/>
      </c>
      <c r="V5" s="92">
        <f t="shared" si="15"/>
      </c>
      <c r="W5" s="97">
        <f>IF('【入力】Gross・HC'!F5="","",'【入力】Gross・HC'!F5)</f>
      </c>
      <c r="X5" s="85">
        <f>IF('【入力】Gross・HC'!G5="","",'【入力】Gross・HC'!G5)</f>
      </c>
      <c r="Y5" s="97">
        <f t="shared" si="16"/>
      </c>
      <c r="Z5" s="92">
        <f t="shared" si="17"/>
      </c>
      <c r="AA5" s="85">
        <f t="shared" si="18"/>
      </c>
      <c r="AB5" s="104">
        <f>IF(W5="","",INDEX('ポイント表'!$B$2:$Z$26,MATCH('Aクラス月別'!U5,'ポイント表'!$A$2:$A$26,0),MATCH('Aクラス月別'!V5,'ポイント表'!$B$1:$Z$1,0)))</f>
      </c>
      <c r="AC5" s="86">
        <f>IF(W5="","",INDEX('ポイント表'!$B$2:$Z$26,MATCH('Aクラス月別'!Y5,'ポイント表'!$A$2:$A$26,0),MATCH('Aクラス月別'!Z5,'ポイント表'!$B$1:$Z$1,0)))</f>
      </c>
      <c r="AD5" s="84">
        <f t="shared" si="19"/>
      </c>
      <c r="AE5" s="92">
        <f t="shared" si="20"/>
      </c>
      <c r="AF5" s="97">
        <f>IF('【入力】Gross・HC'!H5="","",'【入力】Gross・HC'!H5)</f>
      </c>
      <c r="AG5" s="85">
        <f>IF('【入力】Gross・HC'!I5="","",'【入力】Gross・HC'!I5)</f>
      </c>
      <c r="AH5" s="97">
        <f t="shared" si="21"/>
      </c>
      <c r="AI5" s="92">
        <f t="shared" si="22"/>
      </c>
      <c r="AJ5" s="85">
        <f t="shared" si="23"/>
      </c>
      <c r="AK5" s="104">
        <f>IF(AF5="","",INDEX('ポイント表'!$B$2:$Z$26,MATCH('Aクラス月別'!AD5,'ポイント表'!$A$2:$A$26,0),MATCH('Aクラス月別'!AE5,'ポイント表'!$B$1:$Z$1,0)))</f>
      </c>
      <c r="AL5" s="86">
        <f>IF(AF5="","",INDEX('ポイント表'!$B$2:$Z$26,MATCH('Aクラス月別'!AH5,'ポイント表'!$A$2:$A$26,0),MATCH('Aクラス月別'!AI5,'ポイント表'!$B$1:$Z$1,0)))</f>
      </c>
      <c r="AM5" s="84">
        <f t="shared" si="24"/>
      </c>
      <c r="AN5" s="92">
        <f t="shared" si="25"/>
      </c>
      <c r="AO5" s="97">
        <f>IF('【入力】Gross・HC'!J5="","",'【入力】Gross・HC'!J5)</f>
      </c>
      <c r="AP5" s="85">
        <f>IF('【入力】Gross・HC'!K5="","",'【入力】Gross・HC'!K5)</f>
      </c>
      <c r="AQ5" s="97">
        <f t="shared" si="26"/>
      </c>
      <c r="AR5" s="92">
        <f t="shared" si="27"/>
      </c>
      <c r="AS5" s="85">
        <f t="shared" si="28"/>
      </c>
      <c r="AT5" s="104">
        <f>IF(AO5="","",INDEX('ポイント表'!$B$2:$Z$26,MATCH('Aクラス月別'!AM5,'ポイント表'!$A$2:$A$26,0),MATCH('Aクラス月別'!AN5,'ポイント表'!$B$1:$Z$1,0)))</f>
      </c>
      <c r="AU5" s="86">
        <f>IF(AO5="","",INDEX('ポイント表'!$B$2:$Z$26,MATCH('Aクラス月別'!AQ5,'ポイント表'!$A$2:$A$26,0),MATCH('Aクラス月別'!AR5,'ポイント表'!$B$1:$Z$1,0)))</f>
      </c>
      <c r="AV5" s="84">
        <f t="shared" si="29"/>
      </c>
      <c r="AW5" s="92">
        <f t="shared" si="30"/>
      </c>
      <c r="AX5" s="97">
        <f>IF('【入力】Gross・HC'!L5="","",'【入力】Gross・HC'!L5)</f>
      </c>
      <c r="AY5" s="85">
        <f>IF('【入力】Gross・HC'!M5="","",'【入力】Gross・HC'!M5)</f>
      </c>
      <c r="AZ5" s="97">
        <f t="shared" si="31"/>
      </c>
      <c r="BA5" s="92">
        <f t="shared" si="32"/>
      </c>
      <c r="BB5" s="85">
        <f t="shared" si="33"/>
      </c>
      <c r="BC5" s="104">
        <f>IF(AX5="","",INDEX('ポイント表'!$B$2:$Z$26,MATCH('Aクラス月別'!AV5,'ポイント表'!$A$2:$A$26,0),MATCH('Aクラス月別'!AW5,'ポイント表'!$B$1:$Z$1,0)))</f>
      </c>
      <c r="BD5" s="86">
        <f>IF(AX5="","",INDEX('ポイント表'!$B$2:$Z$26,MATCH('Aクラス月別'!AZ5,'ポイント表'!$A$2:$A$26,0),MATCH('Aクラス月別'!BA5,'ポイント表'!$B$1:$Z$1,0)))</f>
      </c>
      <c r="BE5" s="84">
        <f t="shared" si="34"/>
      </c>
      <c r="BF5" s="92">
        <f t="shared" si="35"/>
      </c>
      <c r="BG5" s="98">
        <f>IF('【入力】Gross・HC'!N5="","",'【入力】Gross・HC'!N5)</f>
      </c>
      <c r="BH5" s="78">
        <f>IF('【入力】Gross・HC'!O5="","",'【入力】Gross・HC'!O5)</f>
      </c>
      <c r="BI5" s="97">
        <f t="shared" si="36"/>
      </c>
      <c r="BJ5" s="92">
        <f t="shared" si="37"/>
      </c>
      <c r="BK5" s="85">
        <f t="shared" si="38"/>
      </c>
      <c r="BL5" s="104">
        <f>IF(BG5="","",INDEX('ポイント表'!$B$2:$Z$26,MATCH('Aクラス月別'!BE5,'ポイント表'!$A$2:$A$26,0),MATCH('Aクラス月別'!BF5,'ポイント表'!$B$1:$Z$1,0)))</f>
      </c>
      <c r="BM5" s="86">
        <f>IF(BG5="","",INDEX('ポイント表'!$B$2:$Z$26,MATCH('Aクラス月別'!BI5,'ポイント表'!$A$2:$A$26,0),MATCH('Aクラス月別'!BJ5,'ポイント表'!$B$1:$Z$1,0)))</f>
      </c>
      <c r="BN5" s="84">
        <f t="shared" si="39"/>
      </c>
      <c r="BO5" s="92">
        <f t="shared" si="40"/>
      </c>
      <c r="BP5" s="97">
        <f>IF('【入力】Gross・HC'!P5="","",'【入力】Gross・HC'!P5)</f>
      </c>
      <c r="BQ5" s="85">
        <f>IF('【入力】Gross・HC'!Q5="","",'【入力】Gross・HC'!Q5)</f>
      </c>
      <c r="BR5" s="97">
        <f t="shared" si="41"/>
      </c>
      <c r="BS5" s="92">
        <f t="shared" si="42"/>
      </c>
      <c r="BT5" s="85">
        <f t="shared" si="43"/>
      </c>
      <c r="BU5" s="104">
        <f>IF(BP5="","",INDEX('ポイント表'!$B$2:$Z$26,MATCH('Aクラス月別'!BN5,'ポイント表'!$A$2:$A$26,0),MATCH('Aクラス月別'!BO5,'ポイント表'!$B$1:$Z$1,0)))</f>
      </c>
      <c r="BV5" s="86">
        <f>IF(BP5="","",INDEX('ポイント表'!$B$2:$Z$26,MATCH('Aクラス月別'!BR5,'ポイント表'!$A$2:$A$26,0),MATCH('Aクラス月別'!BS5,'ポイント表'!$B$1:$Z$1,0)))</f>
      </c>
      <c r="BW5" s="84">
        <f t="shared" si="44"/>
      </c>
      <c r="BX5" s="92">
        <f t="shared" si="45"/>
      </c>
      <c r="BY5" s="98">
        <f>IF('【入力】Gross・HC'!R5="","",'【入力】Gross・HC'!R5)</f>
      </c>
      <c r="BZ5" s="78">
        <f>IF('【入力】Gross・HC'!S5="","",'【入力】Gross・HC'!S5)</f>
      </c>
      <c r="CA5" s="97">
        <f t="shared" si="46"/>
      </c>
      <c r="CB5" s="92">
        <f t="shared" si="47"/>
      </c>
      <c r="CC5" s="85">
        <f t="shared" si="48"/>
      </c>
      <c r="CD5" s="104">
        <f>IF(BY5="","",INDEX('ポイント表'!$B$2:$Z$26,MATCH('Aクラス月別'!BW5,'ポイント表'!$A$2:$A$26,0),MATCH('Aクラス月別'!BX5,'ポイント表'!$B$1:$Z$1,0)))</f>
      </c>
      <c r="CE5" s="86">
        <f>IF(BY5="","",INDEX('ポイント表'!$B$2:$Z$26,MATCH('Aクラス月別'!CA5,'ポイント表'!$A$2:$A$26,0),MATCH('Aクラス月別'!CB5,'ポイント表'!$B$1:$Z$1,0)))</f>
      </c>
      <c r="CF5" s="84">
        <f t="shared" si="49"/>
      </c>
      <c r="CG5" s="92">
        <f t="shared" si="50"/>
      </c>
      <c r="CH5" s="97">
        <f>IF('【入力】Gross・HC'!T5="","",'【入力】Gross・HC'!T5)</f>
      </c>
      <c r="CI5" s="85">
        <f>IF('【入力】Gross・HC'!U5="","",'【入力】Gross・HC'!U5)</f>
      </c>
      <c r="CJ5" s="97">
        <f t="shared" si="51"/>
      </c>
      <c r="CK5" s="92">
        <f t="shared" si="52"/>
      </c>
      <c r="CL5" s="85">
        <f t="shared" si="53"/>
      </c>
      <c r="CM5" s="104">
        <f>IF(CH5="","",INDEX('ポイント表'!$B$2:$Z$26,MATCH('Aクラス月別'!CF5,'ポイント表'!$A$2:$A$26,0),MATCH('Aクラス月別'!CG5,'ポイント表'!$B$1:$Z$1,0)))</f>
      </c>
      <c r="CN5" s="86">
        <f>IF(CH5="","",INDEX('ポイント表'!$B$2:$Z$26,MATCH('Aクラス月別'!CJ5,'ポイント表'!$A$2:$A$26,0),MATCH('Aクラス月別'!CK5,'ポイント表'!$B$1:$Z$1,0)))</f>
      </c>
      <c r="CO5" s="84">
        <f t="shared" si="54"/>
      </c>
      <c r="CP5" s="92">
        <f t="shared" si="55"/>
      </c>
      <c r="CQ5" s="98">
        <f>IF('【入力】Gross・HC'!V5="","",'【入力】Gross・HC'!V5)</f>
      </c>
      <c r="CR5" s="78">
        <f>IF('【入力】Gross・HC'!W5="","",'【入力】Gross・HC'!W5)</f>
      </c>
      <c r="CS5" s="97">
        <f t="shared" si="56"/>
      </c>
      <c r="CT5" s="92">
        <f t="shared" si="57"/>
      </c>
      <c r="CU5" s="85">
        <f t="shared" si="58"/>
      </c>
      <c r="CV5" s="104">
        <f>IF(CQ5="","",INDEX('ポイント表'!$B$2:$Z$26,MATCH('Aクラス月別'!CO5,'ポイント表'!$A$2:$A$26,0),MATCH('Aクラス月別'!CP5,'ポイント表'!$B$1:$Z$1,0)))</f>
      </c>
      <c r="CW5" s="86">
        <f>IF(CQ5="","",INDEX('ポイント表'!$B$2:$Z$26,MATCH('Aクラス月別'!CS5,'ポイント表'!$A$2:$A$26,0),MATCH('Aクラス月別'!CT5,'ポイント表'!$B$1:$Z$1,0)))</f>
      </c>
      <c r="CX5" s="84">
        <f t="shared" si="59"/>
      </c>
      <c r="CY5" s="92">
        <f t="shared" si="60"/>
      </c>
      <c r="CZ5" s="97">
        <f>IF('【入力】Gross・HC'!X5="","",'【入力】Gross・HC'!X5)</f>
      </c>
      <c r="DA5" s="85">
        <f>IF('【入力】Gross・HC'!Y5="","",'【入力】Gross・HC'!Y5)</f>
      </c>
      <c r="DB5" s="97">
        <f t="shared" si="61"/>
      </c>
      <c r="DC5" s="92">
        <f t="shared" si="62"/>
      </c>
      <c r="DD5" s="85">
        <f t="shared" si="63"/>
      </c>
      <c r="DE5" s="104">
        <f>IF(CZ5="","",INDEX('ポイント表'!$B$2:$Z$26,MATCH('Aクラス月別'!CX5,'ポイント表'!$A$2:$A$26,0),MATCH('Aクラス月別'!CY5,'ポイント表'!$B$1:$Z$1,0)))</f>
      </c>
      <c r="DF5" s="104">
        <f>IF(CZ5="","",INDEX('ポイント表'!$B$2:$Z$26,MATCH('Aクラス月別'!DB5,'ポイント表'!$A$2:$A$26,0),MATCH('Aクラス月別'!DC5,'ポイント表'!$B$1:$Z$1,0)))</f>
      </c>
      <c r="DG5" s="141">
        <f t="shared" si="0"/>
        <v>11</v>
      </c>
      <c r="DH5" s="98">
        <f t="shared" si="1"/>
        <v>11</v>
      </c>
      <c r="DI5" s="143" t="e">
        <f t="shared" si="2"/>
        <v>#VALUE!</v>
      </c>
      <c r="DJ5" s="130" t="e">
        <f t="shared" si="3"/>
        <v>#VALUE!</v>
      </c>
    </row>
    <row r="6" spans="1:114" ht="11.25">
      <c r="A6" s="1">
        <f>メンバー!C5</f>
        <v>0</v>
      </c>
      <c r="B6" s="8" t="str">
        <f>メンバー!A5</f>
        <v>相原 信夫</v>
      </c>
      <c r="C6" s="84">
        <f t="shared" si="4"/>
        <v>7</v>
      </c>
      <c r="D6" s="92">
        <f t="shared" si="5"/>
        <v>1</v>
      </c>
      <c r="E6" s="97">
        <f>IF('【入力】Gross・HC'!B6="","",'【入力】Gross・HC'!B6)</f>
        <v>96</v>
      </c>
      <c r="F6" s="85">
        <f>IF('【入力】Gross・HC'!C6="","",'【入力】Gross・HC'!C6)</f>
      </c>
      <c r="G6" s="97" t="e">
        <f t="shared" si="6"/>
        <v>#VALUE!</v>
      </c>
      <c r="H6" s="92">
        <f t="shared" si="7"/>
        <v>10</v>
      </c>
      <c r="I6" s="85" t="e">
        <f t="shared" si="8"/>
        <v>#VALUE!</v>
      </c>
      <c r="J6" s="104">
        <f>IF(E6="","",INDEX('ポイント表'!$B$2:$Z$26,MATCH('Aクラス月別'!C6,'ポイント表'!$A$2:$A$26,0),MATCH('Aクラス月別'!D6,'ポイント表'!$B$1:$Z$1,0)))</f>
        <v>7</v>
      </c>
      <c r="K6" s="86" t="e">
        <f>IF(E6="","",INDEX('ポイント表'!$B$2:$Z$26,MATCH('Aクラス月別'!G6,'ポイント表'!$A$2:$A$26,0),MATCH('Aクラス月別'!H6,'ポイント表'!$B$1:$Z$1,0)))</f>
        <v>#VALUE!</v>
      </c>
      <c r="L6" s="84">
        <f t="shared" si="9"/>
      </c>
      <c r="M6" s="92">
        <f t="shared" si="10"/>
      </c>
      <c r="N6" s="97">
        <f>IF('【入力】Gross・HC'!D6="","",'【入力】Gross・HC'!D6)</f>
      </c>
      <c r="O6" s="85">
        <f>IF('【入力】Gross・HC'!E6="","",'【入力】Gross・HC'!E6)</f>
      </c>
      <c r="P6" s="97">
        <f t="shared" si="11"/>
      </c>
      <c r="Q6" s="92">
        <f t="shared" si="12"/>
      </c>
      <c r="R6" s="85">
        <f t="shared" si="13"/>
      </c>
      <c r="S6" s="104">
        <f>IF(N6="","",INDEX('ポイント表'!$B$2:$Z$26,MATCH('Aクラス月別'!L6,'ポイント表'!$A$2:$A$26,0),MATCH('Aクラス月別'!M6,'ポイント表'!$B$1:$Z$1,0)))</f>
      </c>
      <c r="T6" s="86">
        <f>IF(N6="","",INDEX('ポイント表'!$B$2:$Z$26,MATCH('Aクラス月別'!P6,'ポイント表'!$A$2:$A$26,0),MATCH('Aクラス月別'!Q6,'ポイント表'!$B$1:$Z$1,0)))</f>
      </c>
      <c r="U6" s="84">
        <f t="shared" si="14"/>
      </c>
      <c r="V6" s="92">
        <f t="shared" si="15"/>
      </c>
      <c r="W6" s="97">
        <f>IF('【入力】Gross・HC'!F6="","",'【入力】Gross・HC'!F6)</f>
      </c>
      <c r="X6" s="85">
        <f>IF('【入力】Gross・HC'!G6="","",'【入力】Gross・HC'!G6)</f>
      </c>
      <c r="Y6" s="97">
        <f t="shared" si="16"/>
      </c>
      <c r="Z6" s="92">
        <f t="shared" si="17"/>
      </c>
      <c r="AA6" s="85">
        <f t="shared" si="18"/>
      </c>
      <c r="AB6" s="104">
        <f>IF(W6="","",INDEX('ポイント表'!$B$2:$Z$26,MATCH('Aクラス月別'!U6,'ポイント表'!$A$2:$A$26,0),MATCH('Aクラス月別'!V6,'ポイント表'!$B$1:$Z$1,0)))</f>
      </c>
      <c r="AC6" s="86">
        <f>IF(W6="","",INDEX('ポイント表'!$B$2:$Z$26,MATCH('Aクラス月別'!Y6,'ポイント表'!$A$2:$A$26,0),MATCH('Aクラス月別'!Z6,'ポイント表'!$B$1:$Z$1,0)))</f>
      </c>
      <c r="AD6" s="84">
        <f t="shared" si="19"/>
      </c>
      <c r="AE6" s="92">
        <f t="shared" si="20"/>
      </c>
      <c r="AF6" s="97">
        <f>IF('【入力】Gross・HC'!H6="","",'【入力】Gross・HC'!H6)</f>
      </c>
      <c r="AG6" s="85">
        <f>IF('【入力】Gross・HC'!I6="","",'【入力】Gross・HC'!I6)</f>
      </c>
      <c r="AH6" s="97">
        <f t="shared" si="21"/>
      </c>
      <c r="AI6" s="92">
        <f t="shared" si="22"/>
      </c>
      <c r="AJ6" s="85">
        <f t="shared" si="23"/>
      </c>
      <c r="AK6" s="104">
        <f>IF(AF6="","",INDEX('ポイント表'!$B$2:$Z$26,MATCH('Aクラス月別'!AD6,'ポイント表'!$A$2:$A$26,0),MATCH('Aクラス月別'!AE6,'ポイント表'!$B$1:$Z$1,0)))</f>
      </c>
      <c r="AL6" s="86">
        <f>IF(AF6="","",INDEX('ポイント表'!$B$2:$Z$26,MATCH('Aクラス月別'!AH6,'ポイント表'!$A$2:$A$26,0),MATCH('Aクラス月別'!AI6,'ポイント表'!$B$1:$Z$1,0)))</f>
      </c>
      <c r="AM6" s="84">
        <f t="shared" si="24"/>
      </c>
      <c r="AN6" s="92">
        <f t="shared" si="25"/>
      </c>
      <c r="AO6" s="97">
        <f>IF('【入力】Gross・HC'!J6="","",'【入力】Gross・HC'!J6)</f>
      </c>
      <c r="AP6" s="85">
        <f>IF('【入力】Gross・HC'!K6="","",'【入力】Gross・HC'!K6)</f>
      </c>
      <c r="AQ6" s="97">
        <f t="shared" si="26"/>
      </c>
      <c r="AR6" s="92">
        <f t="shared" si="27"/>
      </c>
      <c r="AS6" s="85">
        <f t="shared" si="28"/>
      </c>
      <c r="AT6" s="104">
        <f>IF(AO6="","",INDEX('ポイント表'!$B$2:$Z$26,MATCH('Aクラス月別'!AM6,'ポイント表'!$A$2:$A$26,0),MATCH('Aクラス月別'!AN6,'ポイント表'!$B$1:$Z$1,0)))</f>
      </c>
      <c r="AU6" s="86">
        <f>IF(AO6="","",INDEX('ポイント表'!$B$2:$Z$26,MATCH('Aクラス月別'!AQ6,'ポイント表'!$A$2:$A$26,0),MATCH('Aクラス月別'!AR6,'ポイント表'!$B$1:$Z$1,0)))</f>
      </c>
      <c r="AV6" s="84">
        <f t="shared" si="29"/>
      </c>
      <c r="AW6" s="92">
        <f t="shared" si="30"/>
      </c>
      <c r="AX6" s="97">
        <f>IF('【入力】Gross・HC'!L6="","",'【入力】Gross・HC'!L6)</f>
      </c>
      <c r="AY6" s="85">
        <f>IF('【入力】Gross・HC'!M6="","",'【入力】Gross・HC'!M6)</f>
      </c>
      <c r="AZ6" s="97">
        <f t="shared" si="31"/>
      </c>
      <c r="BA6" s="92">
        <f t="shared" si="32"/>
      </c>
      <c r="BB6" s="85">
        <f t="shared" si="33"/>
      </c>
      <c r="BC6" s="104">
        <f>IF(AX6="","",INDEX('ポイント表'!$B$2:$Z$26,MATCH('Aクラス月別'!AV6,'ポイント表'!$A$2:$A$26,0),MATCH('Aクラス月別'!AW6,'ポイント表'!$B$1:$Z$1,0)))</f>
      </c>
      <c r="BD6" s="86">
        <f>IF(AX6="","",INDEX('ポイント表'!$B$2:$Z$26,MATCH('Aクラス月別'!AZ6,'ポイント表'!$A$2:$A$26,0),MATCH('Aクラス月別'!BA6,'ポイント表'!$B$1:$Z$1,0)))</f>
      </c>
      <c r="BE6" s="84">
        <f t="shared" si="34"/>
      </c>
      <c r="BF6" s="92">
        <f t="shared" si="35"/>
      </c>
      <c r="BG6" s="98">
        <f>IF('【入力】Gross・HC'!N6="","",'【入力】Gross・HC'!N6)</f>
      </c>
      <c r="BH6" s="78">
        <f>IF('【入力】Gross・HC'!O6="","",'【入力】Gross・HC'!O6)</f>
      </c>
      <c r="BI6" s="97">
        <f t="shared" si="36"/>
      </c>
      <c r="BJ6" s="92">
        <f t="shared" si="37"/>
      </c>
      <c r="BK6" s="85">
        <f t="shared" si="38"/>
      </c>
      <c r="BL6" s="104">
        <f>IF(BG6="","",INDEX('ポイント表'!$B$2:$Z$26,MATCH('Aクラス月別'!BE6,'ポイント表'!$A$2:$A$26,0),MATCH('Aクラス月別'!BF6,'ポイント表'!$B$1:$Z$1,0)))</f>
      </c>
      <c r="BM6" s="86">
        <f>IF(BG6="","",INDEX('ポイント表'!$B$2:$Z$26,MATCH('Aクラス月別'!BI6,'ポイント表'!$A$2:$A$26,0),MATCH('Aクラス月別'!BJ6,'ポイント表'!$B$1:$Z$1,0)))</f>
      </c>
      <c r="BN6" s="84">
        <f t="shared" si="39"/>
      </c>
      <c r="BO6" s="92">
        <f t="shared" si="40"/>
      </c>
      <c r="BP6" s="97">
        <f>IF('【入力】Gross・HC'!P6="","",'【入力】Gross・HC'!P6)</f>
      </c>
      <c r="BQ6" s="85">
        <f>IF('【入力】Gross・HC'!Q6="","",'【入力】Gross・HC'!Q6)</f>
      </c>
      <c r="BR6" s="97">
        <f t="shared" si="41"/>
      </c>
      <c r="BS6" s="92">
        <f t="shared" si="42"/>
      </c>
      <c r="BT6" s="85">
        <f t="shared" si="43"/>
      </c>
      <c r="BU6" s="104">
        <f>IF(BP6="","",INDEX('ポイント表'!$B$2:$Z$26,MATCH('Aクラス月別'!BN6,'ポイント表'!$A$2:$A$26,0),MATCH('Aクラス月別'!BO6,'ポイント表'!$B$1:$Z$1,0)))</f>
      </c>
      <c r="BV6" s="86">
        <f>IF(BP6="","",INDEX('ポイント表'!$B$2:$Z$26,MATCH('Aクラス月別'!BR6,'ポイント表'!$A$2:$A$26,0),MATCH('Aクラス月別'!BS6,'ポイント表'!$B$1:$Z$1,0)))</f>
      </c>
      <c r="BW6" s="84">
        <f t="shared" si="44"/>
      </c>
      <c r="BX6" s="92">
        <f t="shared" si="45"/>
      </c>
      <c r="BY6" s="98">
        <f>IF('【入力】Gross・HC'!R6="","",'【入力】Gross・HC'!R6)</f>
      </c>
      <c r="BZ6" s="78">
        <f>IF('【入力】Gross・HC'!S6="","",'【入力】Gross・HC'!S6)</f>
      </c>
      <c r="CA6" s="97">
        <f t="shared" si="46"/>
      </c>
      <c r="CB6" s="92">
        <f t="shared" si="47"/>
      </c>
      <c r="CC6" s="85">
        <f t="shared" si="48"/>
      </c>
      <c r="CD6" s="104">
        <f>IF(BY6="","",INDEX('ポイント表'!$B$2:$Z$26,MATCH('Aクラス月別'!BW6,'ポイント表'!$A$2:$A$26,0),MATCH('Aクラス月別'!BX6,'ポイント表'!$B$1:$Z$1,0)))</f>
      </c>
      <c r="CE6" s="86">
        <f>IF(BY6="","",INDEX('ポイント表'!$B$2:$Z$26,MATCH('Aクラス月別'!CA6,'ポイント表'!$A$2:$A$26,0),MATCH('Aクラス月別'!CB6,'ポイント表'!$B$1:$Z$1,0)))</f>
      </c>
      <c r="CF6" s="84">
        <f t="shared" si="49"/>
      </c>
      <c r="CG6" s="92">
        <f t="shared" si="50"/>
      </c>
      <c r="CH6" s="97">
        <f>IF('【入力】Gross・HC'!T6="","",'【入力】Gross・HC'!T6)</f>
      </c>
      <c r="CI6" s="85">
        <f>IF('【入力】Gross・HC'!U6="","",'【入力】Gross・HC'!U6)</f>
      </c>
      <c r="CJ6" s="97">
        <f t="shared" si="51"/>
      </c>
      <c r="CK6" s="92">
        <f t="shared" si="52"/>
      </c>
      <c r="CL6" s="85">
        <f t="shared" si="53"/>
      </c>
      <c r="CM6" s="104">
        <f>IF(CH6="","",INDEX('ポイント表'!$B$2:$Z$26,MATCH('Aクラス月別'!CF6,'ポイント表'!$A$2:$A$26,0),MATCH('Aクラス月別'!CG6,'ポイント表'!$B$1:$Z$1,0)))</f>
      </c>
      <c r="CN6" s="86">
        <f>IF(CH6="","",INDEX('ポイント表'!$B$2:$Z$26,MATCH('Aクラス月別'!CJ6,'ポイント表'!$A$2:$A$26,0),MATCH('Aクラス月別'!CK6,'ポイント表'!$B$1:$Z$1,0)))</f>
      </c>
      <c r="CO6" s="84">
        <f t="shared" si="54"/>
      </c>
      <c r="CP6" s="92">
        <f t="shared" si="55"/>
      </c>
      <c r="CQ6" s="98">
        <f>IF('【入力】Gross・HC'!V6="","",'【入力】Gross・HC'!V6)</f>
      </c>
      <c r="CR6" s="78">
        <f>IF('【入力】Gross・HC'!W6="","",'【入力】Gross・HC'!W6)</f>
      </c>
      <c r="CS6" s="97">
        <f t="shared" si="56"/>
      </c>
      <c r="CT6" s="92">
        <f t="shared" si="57"/>
      </c>
      <c r="CU6" s="85">
        <f t="shared" si="58"/>
      </c>
      <c r="CV6" s="104">
        <f>IF(CQ6="","",INDEX('ポイント表'!$B$2:$Z$26,MATCH('Aクラス月別'!CO6,'ポイント表'!$A$2:$A$26,0),MATCH('Aクラス月別'!CP6,'ポイント表'!$B$1:$Z$1,0)))</f>
      </c>
      <c r="CW6" s="86">
        <f>IF(CQ6="","",INDEX('ポイント表'!$B$2:$Z$26,MATCH('Aクラス月別'!CS6,'ポイント表'!$A$2:$A$26,0),MATCH('Aクラス月別'!CT6,'ポイント表'!$B$1:$Z$1,0)))</f>
      </c>
      <c r="CX6" s="84">
        <f t="shared" si="59"/>
      </c>
      <c r="CY6" s="92">
        <f t="shared" si="60"/>
      </c>
      <c r="CZ6" s="97">
        <f>IF('【入力】Gross・HC'!X6="","",'【入力】Gross・HC'!X6)</f>
      </c>
      <c r="DA6" s="85">
        <f>IF('【入力】Gross・HC'!Y6="","",'【入力】Gross・HC'!Y6)</f>
      </c>
      <c r="DB6" s="97">
        <f t="shared" si="61"/>
      </c>
      <c r="DC6" s="92">
        <f t="shared" si="62"/>
      </c>
      <c r="DD6" s="85">
        <f t="shared" si="63"/>
      </c>
      <c r="DE6" s="104">
        <f>IF(CZ6="","",INDEX('ポイント表'!$B$2:$Z$26,MATCH('Aクラス月別'!CX6,'ポイント表'!$A$2:$A$26,0),MATCH('Aクラス月別'!CY6,'ポイント表'!$B$1:$Z$1,0)))</f>
      </c>
      <c r="DF6" s="104">
        <f>IF(CZ6="","",INDEX('ポイント表'!$B$2:$Z$26,MATCH('Aクラス月別'!DB6,'ポイント表'!$A$2:$A$26,0),MATCH('Aクラス月別'!DC6,'ポイント表'!$B$1:$Z$1,0)))</f>
      </c>
      <c r="DG6" s="141">
        <f t="shared" si="0"/>
        <v>7</v>
      </c>
      <c r="DH6" s="98">
        <f t="shared" si="1"/>
        <v>12</v>
      </c>
      <c r="DI6" s="143" t="e">
        <f t="shared" si="2"/>
        <v>#VALUE!</v>
      </c>
      <c r="DJ6" s="130" t="e">
        <f t="shared" si="3"/>
        <v>#VALUE!</v>
      </c>
    </row>
    <row r="7" spans="1:114" ht="11.25">
      <c r="A7" s="1" t="str">
        <f>メンバー!C6</f>
        <v>○</v>
      </c>
      <c r="B7" s="8" t="str">
        <f>メンバー!A6</f>
        <v>河盛 純造</v>
      </c>
      <c r="C7" s="84">
        <f t="shared" si="4"/>
        <v>2</v>
      </c>
      <c r="D7" s="92">
        <f t="shared" si="5"/>
        <v>2</v>
      </c>
      <c r="E7" s="97">
        <f>IF('【入力】Gross・HC'!B7="","",'【入力】Gross・HC'!B7)</f>
        <v>85</v>
      </c>
      <c r="F7" s="85">
        <f>IF('【入力】Gross・HC'!C7="","",'【入力】Gross・HC'!C7)</f>
      </c>
      <c r="G7" s="97" t="e">
        <f t="shared" si="6"/>
        <v>#VALUE!</v>
      </c>
      <c r="H7" s="92">
        <f t="shared" si="7"/>
        <v>10</v>
      </c>
      <c r="I7" s="85" t="e">
        <f t="shared" si="8"/>
        <v>#VALUE!</v>
      </c>
      <c r="J7" s="104">
        <f>IF(E7="","",INDEX('ポイント表'!$B$2:$Z$26,MATCH('Aクラス月別'!C7,'ポイント表'!$A$2:$A$26,0),MATCH('Aクラス月別'!D7,'ポイント表'!$B$1:$Z$1,0)))</f>
        <v>22.5</v>
      </c>
      <c r="K7" s="86" t="e">
        <f>IF(E7="","",INDEX('ポイント表'!$B$2:$Z$26,MATCH('Aクラス月別'!G7,'ポイント表'!$A$2:$A$26,0),MATCH('Aクラス月別'!H7,'ポイント表'!$B$1:$Z$1,0)))</f>
        <v>#VALUE!</v>
      </c>
      <c r="L7" s="84">
        <f t="shared" si="9"/>
        <v>1</v>
      </c>
      <c r="M7" s="92">
        <f t="shared" si="10"/>
        <v>1</v>
      </c>
      <c r="N7" s="97">
        <f>IF('【入力】Gross・HC'!D7="","",'【入力】Gross・HC'!D7)</f>
        <v>86</v>
      </c>
      <c r="O7" s="85">
        <f>IF('【入力】Gross・HC'!E7="","",'【入力】Gross・HC'!E7)</f>
      </c>
      <c r="P7" s="97" t="e">
        <f t="shared" si="11"/>
        <v>#VALUE!</v>
      </c>
      <c r="Q7" s="92">
        <f t="shared" si="12"/>
        <v>10</v>
      </c>
      <c r="R7" s="85" t="e">
        <f t="shared" si="13"/>
        <v>#VALUE!</v>
      </c>
      <c r="S7" s="104">
        <f>IF(N7="","",INDEX('ポイント表'!$B$2:$Z$26,MATCH('Aクラス月別'!L7,'ポイント表'!$A$2:$A$26,0),MATCH('Aクラス月別'!M7,'ポイント表'!$B$1:$Z$1,0)))</f>
        <v>50</v>
      </c>
      <c r="T7" s="86" t="e">
        <f>IF(N7="","",INDEX('ポイント表'!$B$2:$Z$26,MATCH('Aクラス月別'!P7,'ポイント表'!$A$2:$A$26,0),MATCH('Aクラス月別'!Q7,'ポイント表'!$B$1:$Z$1,0)))</f>
        <v>#VALUE!</v>
      </c>
      <c r="U7" s="84">
        <f t="shared" si="14"/>
      </c>
      <c r="V7" s="92">
        <f t="shared" si="15"/>
      </c>
      <c r="W7" s="97">
        <f>IF('【入力】Gross・HC'!F7="","",'【入力】Gross・HC'!F7)</f>
      </c>
      <c r="X7" s="85">
        <f>IF('【入力】Gross・HC'!G7="","",'【入力】Gross・HC'!G7)</f>
      </c>
      <c r="Y7" s="97">
        <f t="shared" si="16"/>
      </c>
      <c r="Z7" s="92">
        <f t="shared" si="17"/>
      </c>
      <c r="AA7" s="85">
        <f t="shared" si="18"/>
      </c>
      <c r="AB7" s="104">
        <f>IF(W7="","",INDEX('ポイント表'!$B$2:$Z$26,MATCH('Aクラス月別'!U7,'ポイント表'!$A$2:$A$26,0),MATCH('Aクラス月別'!V7,'ポイント表'!$B$1:$Z$1,0)))</f>
      </c>
      <c r="AC7" s="86">
        <f>IF(W7="","",INDEX('ポイント表'!$B$2:$Z$26,MATCH('Aクラス月別'!Y7,'ポイント表'!$A$2:$A$26,0),MATCH('Aクラス月別'!Z7,'ポイント表'!$B$1:$Z$1,0)))</f>
      </c>
      <c r="AD7" s="84">
        <f t="shared" si="19"/>
        <v>2</v>
      </c>
      <c r="AE7" s="92">
        <f t="shared" si="20"/>
        <v>1</v>
      </c>
      <c r="AF7" s="97">
        <f>IF('【入力】Gross・HC'!H7="","",'【入力】Gross・HC'!H7)</f>
        <v>82</v>
      </c>
      <c r="AG7" s="85">
        <f>IF('【入力】Gross・HC'!I7="","",'【入力】Gross・HC'!I7)</f>
      </c>
      <c r="AH7" s="97" t="e">
        <f t="shared" si="21"/>
        <v>#VALUE!</v>
      </c>
      <c r="AI7" s="92">
        <f t="shared" si="22"/>
        <v>8</v>
      </c>
      <c r="AJ7" s="85" t="e">
        <f t="shared" si="23"/>
        <v>#VALUE!</v>
      </c>
      <c r="AK7" s="104">
        <f>IF(AF7="","",INDEX('ポイント表'!$B$2:$Z$26,MATCH('Aクラス月別'!AD7,'ポイント表'!$A$2:$A$26,0),MATCH('Aクラス月別'!AE7,'ポイント表'!$B$1:$Z$1,0)))</f>
        <v>30</v>
      </c>
      <c r="AL7" s="86" t="e">
        <f>IF(AF7="","",INDEX('ポイント表'!$B$2:$Z$26,MATCH('Aクラス月別'!AH7,'ポイント表'!$A$2:$A$26,0),MATCH('Aクラス月別'!AI7,'ポイント表'!$B$1:$Z$1,0)))</f>
        <v>#VALUE!</v>
      </c>
      <c r="AM7" s="84">
        <f t="shared" si="24"/>
      </c>
      <c r="AN7" s="92">
        <f t="shared" si="25"/>
      </c>
      <c r="AO7" s="97">
        <f>IF('【入力】Gross・HC'!J7="","",'【入力】Gross・HC'!J7)</f>
      </c>
      <c r="AP7" s="85">
        <f>IF('【入力】Gross・HC'!K7="","",'【入力】Gross・HC'!K7)</f>
      </c>
      <c r="AQ7" s="97">
        <f t="shared" si="26"/>
      </c>
      <c r="AR7" s="92">
        <f t="shared" si="27"/>
      </c>
      <c r="AS7" s="85">
        <f t="shared" si="28"/>
      </c>
      <c r="AT7" s="104">
        <f>IF(AO7="","",INDEX('ポイント表'!$B$2:$Z$26,MATCH('Aクラス月別'!AM7,'ポイント表'!$A$2:$A$26,0),MATCH('Aクラス月別'!AN7,'ポイント表'!$B$1:$Z$1,0)))</f>
      </c>
      <c r="AU7" s="86">
        <f>IF(AO7="","",INDEX('ポイント表'!$B$2:$Z$26,MATCH('Aクラス月別'!AQ7,'ポイント表'!$A$2:$A$26,0),MATCH('Aクラス月別'!AR7,'ポイント表'!$B$1:$Z$1,0)))</f>
      </c>
      <c r="AV7" s="84">
        <f t="shared" si="29"/>
      </c>
      <c r="AW7" s="92">
        <f t="shared" si="30"/>
      </c>
      <c r="AX7" s="97">
        <f>IF('【入力】Gross・HC'!L7="","",'【入力】Gross・HC'!L7)</f>
      </c>
      <c r="AY7" s="85">
        <f>IF('【入力】Gross・HC'!M7="","",'【入力】Gross・HC'!M7)</f>
      </c>
      <c r="AZ7" s="97">
        <f t="shared" si="31"/>
      </c>
      <c r="BA7" s="92">
        <f t="shared" si="32"/>
      </c>
      <c r="BB7" s="85">
        <f t="shared" si="33"/>
      </c>
      <c r="BC7" s="104">
        <f>IF(AX7="","",INDEX('ポイント表'!$B$2:$Z$26,MATCH('Aクラス月別'!AV7,'ポイント表'!$A$2:$A$26,0),MATCH('Aクラス月別'!AW7,'ポイント表'!$B$1:$Z$1,0)))</f>
      </c>
      <c r="BD7" s="86">
        <f>IF(AX7="","",INDEX('ポイント表'!$B$2:$Z$26,MATCH('Aクラス月別'!AZ7,'ポイント表'!$A$2:$A$26,0),MATCH('Aクラス月別'!BA7,'ポイント表'!$B$1:$Z$1,0)))</f>
      </c>
      <c r="BE7" s="84">
        <f t="shared" si="34"/>
      </c>
      <c r="BF7" s="92">
        <f t="shared" si="35"/>
      </c>
      <c r="BG7" s="98">
        <f>IF('【入力】Gross・HC'!N7="","",'【入力】Gross・HC'!N7)</f>
      </c>
      <c r="BH7" s="78">
        <f>IF('【入力】Gross・HC'!O7="","",'【入力】Gross・HC'!O7)</f>
      </c>
      <c r="BI7" s="97">
        <f t="shared" si="36"/>
      </c>
      <c r="BJ7" s="92">
        <f t="shared" si="37"/>
      </c>
      <c r="BK7" s="85">
        <f t="shared" si="38"/>
      </c>
      <c r="BL7" s="104">
        <f>IF(BG7="","",INDEX('ポイント表'!$B$2:$Z$26,MATCH('Aクラス月別'!BE7,'ポイント表'!$A$2:$A$26,0),MATCH('Aクラス月別'!BF7,'ポイント表'!$B$1:$Z$1,0)))</f>
      </c>
      <c r="BM7" s="86">
        <f>IF(BG7="","",INDEX('ポイント表'!$B$2:$Z$26,MATCH('Aクラス月別'!BI7,'ポイント表'!$A$2:$A$26,0),MATCH('Aクラス月別'!BJ7,'ポイント表'!$B$1:$Z$1,0)))</f>
      </c>
      <c r="BN7" s="84">
        <f t="shared" si="39"/>
      </c>
      <c r="BO7" s="92">
        <f t="shared" si="40"/>
      </c>
      <c r="BP7" s="97">
        <f>IF('【入力】Gross・HC'!P7="","",'【入力】Gross・HC'!P7)</f>
      </c>
      <c r="BQ7" s="85">
        <f>IF('【入力】Gross・HC'!Q7="","",'【入力】Gross・HC'!Q7)</f>
      </c>
      <c r="BR7" s="97">
        <f t="shared" si="41"/>
      </c>
      <c r="BS7" s="92">
        <f t="shared" si="42"/>
      </c>
      <c r="BT7" s="85">
        <f t="shared" si="43"/>
      </c>
      <c r="BU7" s="104">
        <f>IF(BP7="","",INDEX('ポイント表'!$B$2:$Z$26,MATCH('Aクラス月別'!BN7,'ポイント表'!$A$2:$A$26,0),MATCH('Aクラス月別'!BO7,'ポイント表'!$B$1:$Z$1,0)))</f>
      </c>
      <c r="BV7" s="86">
        <f>IF(BP7="","",INDEX('ポイント表'!$B$2:$Z$26,MATCH('Aクラス月別'!BR7,'ポイント表'!$A$2:$A$26,0),MATCH('Aクラス月別'!BS7,'ポイント表'!$B$1:$Z$1,0)))</f>
      </c>
      <c r="BW7" s="84">
        <f t="shared" si="44"/>
      </c>
      <c r="BX7" s="92">
        <f t="shared" si="45"/>
      </c>
      <c r="BY7" s="98">
        <f>IF('【入力】Gross・HC'!R7="","",'【入力】Gross・HC'!R7)</f>
      </c>
      <c r="BZ7" s="78">
        <f>IF('【入力】Gross・HC'!S7="","",'【入力】Gross・HC'!S7)</f>
      </c>
      <c r="CA7" s="97">
        <f t="shared" si="46"/>
      </c>
      <c r="CB7" s="92">
        <f t="shared" si="47"/>
      </c>
      <c r="CC7" s="85">
        <f t="shared" si="48"/>
      </c>
      <c r="CD7" s="104">
        <f>IF(BY7="","",INDEX('ポイント表'!$B$2:$Z$26,MATCH('Aクラス月別'!BW7,'ポイント表'!$A$2:$A$26,0),MATCH('Aクラス月別'!BX7,'ポイント表'!$B$1:$Z$1,0)))</f>
      </c>
      <c r="CE7" s="86">
        <f>IF(BY7="","",INDEX('ポイント表'!$B$2:$Z$26,MATCH('Aクラス月別'!CA7,'ポイント表'!$A$2:$A$26,0),MATCH('Aクラス月別'!CB7,'ポイント表'!$B$1:$Z$1,0)))</f>
      </c>
      <c r="CF7" s="84">
        <f t="shared" si="49"/>
      </c>
      <c r="CG7" s="92">
        <f t="shared" si="50"/>
      </c>
      <c r="CH7" s="97">
        <f>IF('【入力】Gross・HC'!T7="","",'【入力】Gross・HC'!T7)</f>
      </c>
      <c r="CI7" s="85">
        <f>IF('【入力】Gross・HC'!U7="","",'【入力】Gross・HC'!U7)</f>
      </c>
      <c r="CJ7" s="97">
        <f t="shared" si="51"/>
      </c>
      <c r="CK7" s="92">
        <f t="shared" si="52"/>
      </c>
      <c r="CL7" s="85">
        <f t="shared" si="53"/>
      </c>
      <c r="CM7" s="104">
        <f>IF(CH7="","",INDEX('ポイント表'!$B$2:$Z$26,MATCH('Aクラス月別'!CF7,'ポイント表'!$A$2:$A$26,0),MATCH('Aクラス月別'!CG7,'ポイント表'!$B$1:$Z$1,0)))</f>
      </c>
      <c r="CN7" s="86">
        <f>IF(CH7="","",INDEX('ポイント表'!$B$2:$Z$26,MATCH('Aクラス月別'!CJ7,'ポイント表'!$A$2:$A$26,0),MATCH('Aクラス月別'!CK7,'ポイント表'!$B$1:$Z$1,0)))</f>
      </c>
      <c r="CO7" s="84">
        <f t="shared" si="54"/>
      </c>
      <c r="CP7" s="92">
        <f t="shared" si="55"/>
      </c>
      <c r="CQ7" s="98">
        <f>IF('【入力】Gross・HC'!V7="","",'【入力】Gross・HC'!V7)</f>
      </c>
      <c r="CR7" s="78">
        <f>IF('【入力】Gross・HC'!W7="","",'【入力】Gross・HC'!W7)</f>
      </c>
      <c r="CS7" s="97">
        <f t="shared" si="56"/>
      </c>
      <c r="CT7" s="92">
        <f t="shared" si="57"/>
      </c>
      <c r="CU7" s="85">
        <f t="shared" si="58"/>
      </c>
      <c r="CV7" s="104">
        <f>IF(CQ7="","",INDEX('ポイント表'!$B$2:$Z$26,MATCH('Aクラス月別'!CO7,'ポイント表'!$A$2:$A$26,0),MATCH('Aクラス月別'!CP7,'ポイント表'!$B$1:$Z$1,0)))</f>
      </c>
      <c r="CW7" s="86">
        <f>IF(CQ7="","",INDEX('ポイント表'!$B$2:$Z$26,MATCH('Aクラス月別'!CS7,'ポイント表'!$A$2:$A$26,0),MATCH('Aクラス月別'!CT7,'ポイント表'!$B$1:$Z$1,0)))</f>
      </c>
      <c r="CX7" s="84">
        <f t="shared" si="59"/>
      </c>
      <c r="CY7" s="92">
        <f t="shared" si="60"/>
      </c>
      <c r="CZ7" s="97">
        <f>IF('【入力】Gross・HC'!X7="","",'【入力】Gross・HC'!X7)</f>
      </c>
      <c r="DA7" s="85">
        <f>IF('【入力】Gross・HC'!Y7="","",'【入力】Gross・HC'!Y7)</f>
      </c>
      <c r="DB7" s="97">
        <f t="shared" si="61"/>
      </c>
      <c r="DC7" s="92">
        <f t="shared" si="62"/>
      </c>
      <c r="DD7" s="85">
        <f t="shared" si="63"/>
      </c>
      <c r="DE7" s="104">
        <f>IF(CZ7="","",INDEX('ポイント表'!$B$2:$Z$26,MATCH('Aクラス月別'!CX7,'ポイント表'!$A$2:$A$26,0),MATCH('Aクラス月別'!CY7,'ポイント表'!$B$1:$Z$1,0)))</f>
      </c>
      <c r="DF7" s="104">
        <f>IF(CZ7="","",INDEX('ポイント表'!$B$2:$Z$26,MATCH('Aクラス月別'!DB7,'ポイント表'!$A$2:$A$26,0),MATCH('Aクラス月別'!DC7,'ポイント表'!$B$1:$Z$1,0)))</f>
      </c>
      <c r="DG7" s="141">
        <f t="shared" si="0"/>
        <v>102.5</v>
      </c>
      <c r="DH7" s="98">
        <f t="shared" si="1"/>
        <v>2</v>
      </c>
      <c r="DI7" s="143" t="e">
        <f t="shared" si="2"/>
        <v>#VALUE!</v>
      </c>
      <c r="DJ7" s="130" t="e">
        <f t="shared" si="3"/>
        <v>#VALUE!</v>
      </c>
    </row>
    <row r="8" spans="1:114" ht="11.25">
      <c r="A8" s="1">
        <f>メンバー!C7</f>
        <v>0</v>
      </c>
      <c r="B8" s="8" t="str">
        <f>メンバー!A7</f>
        <v>細田 泰</v>
      </c>
      <c r="C8" s="84">
        <f t="shared" si="4"/>
        <v>1</v>
      </c>
      <c r="D8" s="92">
        <f t="shared" si="5"/>
        <v>1</v>
      </c>
      <c r="E8" s="97">
        <f>IF('【入力】Gross・HC'!B8="","",'【入力】Gross・HC'!B8)</f>
        <v>84</v>
      </c>
      <c r="F8" s="85">
        <f>IF('【入力】Gross・HC'!C8="","",'【入力】Gross・HC'!C8)</f>
      </c>
      <c r="G8" s="97" t="e">
        <f t="shared" si="6"/>
        <v>#VALUE!</v>
      </c>
      <c r="H8" s="92">
        <f t="shared" si="7"/>
        <v>10</v>
      </c>
      <c r="I8" s="85" t="e">
        <f t="shared" si="8"/>
        <v>#VALUE!</v>
      </c>
      <c r="J8" s="104">
        <f>IF(E8="","",INDEX('ポイント表'!$B$2:$Z$26,MATCH('Aクラス月別'!C8,'ポイント表'!$A$2:$A$26,0),MATCH('Aクラス月別'!D8,'ポイント表'!$B$1:$Z$1,0)))</f>
        <v>50</v>
      </c>
      <c r="K8" s="86" t="e">
        <f>IF(E8="","",INDEX('ポイント表'!$B$2:$Z$26,MATCH('Aクラス月別'!G8,'ポイント表'!$A$2:$A$26,0),MATCH('Aクラス月別'!H8,'ポイント表'!$B$1:$Z$1,0)))</f>
        <v>#VALUE!</v>
      </c>
      <c r="L8" s="84">
        <f t="shared" si="9"/>
        <v>3</v>
      </c>
      <c r="M8" s="92">
        <f t="shared" si="10"/>
        <v>1</v>
      </c>
      <c r="N8" s="97">
        <f>IF('【入力】Gross・HC'!D8="","",'【入力】Gross・HC'!D8)</f>
        <v>89</v>
      </c>
      <c r="O8" s="85">
        <f>IF('【入力】Gross・HC'!E8="","",'【入力】Gross・HC'!E8)</f>
      </c>
      <c r="P8" s="97" t="e">
        <f t="shared" si="11"/>
        <v>#VALUE!</v>
      </c>
      <c r="Q8" s="92">
        <f t="shared" si="12"/>
        <v>10</v>
      </c>
      <c r="R8" s="85" t="e">
        <f t="shared" si="13"/>
        <v>#VALUE!</v>
      </c>
      <c r="S8" s="104">
        <f>IF(N8="","",INDEX('ポイント表'!$B$2:$Z$26,MATCH('Aクラス月別'!L8,'ポイント表'!$A$2:$A$26,0),MATCH('Aクラス月別'!M8,'ポイント表'!$B$1:$Z$1,0)))</f>
        <v>15</v>
      </c>
      <c r="T8" s="86" t="e">
        <f>IF(N8="","",INDEX('ポイント表'!$B$2:$Z$26,MATCH('Aクラス月別'!P8,'ポイント表'!$A$2:$A$26,0),MATCH('Aクラス月別'!Q8,'ポイント表'!$B$1:$Z$1,0)))</f>
        <v>#VALUE!</v>
      </c>
      <c r="U8" s="84">
        <f t="shared" si="14"/>
      </c>
      <c r="V8" s="92">
        <f t="shared" si="15"/>
      </c>
      <c r="W8" s="97">
        <f>IF('【入力】Gross・HC'!F8="","",'【入力】Gross・HC'!F8)</f>
      </c>
      <c r="X8" s="85">
        <f>IF('【入力】Gross・HC'!G8="","",'【入力】Gross・HC'!G8)</f>
      </c>
      <c r="Y8" s="97">
        <f t="shared" si="16"/>
      </c>
      <c r="Z8" s="92">
        <f t="shared" si="17"/>
      </c>
      <c r="AA8" s="85">
        <f t="shared" si="18"/>
      </c>
      <c r="AB8" s="104">
        <f>IF(W8="","",INDEX('ポイント表'!$B$2:$Z$26,MATCH('Aクラス月別'!U8,'ポイント表'!$A$2:$A$26,0),MATCH('Aクラス月別'!V8,'ポイント表'!$B$1:$Z$1,0)))</f>
      </c>
      <c r="AC8" s="86">
        <f>IF(W8="","",INDEX('ポイント表'!$B$2:$Z$26,MATCH('Aクラス月別'!Y8,'ポイント表'!$A$2:$A$26,0),MATCH('Aクラス月別'!Z8,'ポイント表'!$B$1:$Z$1,0)))</f>
      </c>
      <c r="AD8" s="84">
        <f t="shared" si="19"/>
        <v>4</v>
      </c>
      <c r="AE8" s="92">
        <f t="shared" si="20"/>
        <v>2</v>
      </c>
      <c r="AF8" s="97">
        <f>IF('【入力】Gross・HC'!H8="","",'【入力】Gross・HC'!H8)</f>
        <v>90</v>
      </c>
      <c r="AG8" s="85">
        <f>IF('【入力】Gross・HC'!I8="","",'【入力】Gross・HC'!I8)</f>
      </c>
      <c r="AH8" s="97" t="e">
        <f t="shared" si="21"/>
        <v>#VALUE!</v>
      </c>
      <c r="AI8" s="92">
        <f t="shared" si="22"/>
        <v>8</v>
      </c>
      <c r="AJ8" s="85" t="e">
        <f t="shared" si="23"/>
        <v>#VALUE!</v>
      </c>
      <c r="AK8" s="104">
        <f>IF(AF8="","",INDEX('ポイント表'!$B$2:$Z$26,MATCH('Aクラス月別'!AD8,'ポイント表'!$A$2:$A$26,0),MATCH('Aクラス月別'!AE8,'ポイント表'!$B$1:$Z$1,0)))</f>
        <v>12</v>
      </c>
      <c r="AL8" s="86" t="e">
        <f>IF(AF8="","",INDEX('ポイント表'!$B$2:$Z$26,MATCH('Aクラス月別'!AH8,'ポイント表'!$A$2:$A$26,0),MATCH('Aクラス月別'!AI8,'ポイント表'!$B$1:$Z$1,0)))</f>
        <v>#VALUE!</v>
      </c>
      <c r="AM8" s="84">
        <f t="shared" si="24"/>
      </c>
      <c r="AN8" s="92">
        <f t="shared" si="25"/>
      </c>
      <c r="AO8" s="97">
        <f>IF('【入力】Gross・HC'!J8="","",'【入力】Gross・HC'!J8)</f>
      </c>
      <c r="AP8" s="85">
        <f>IF('【入力】Gross・HC'!K8="","",'【入力】Gross・HC'!K8)</f>
      </c>
      <c r="AQ8" s="97">
        <f t="shared" si="26"/>
      </c>
      <c r="AR8" s="92">
        <f t="shared" si="27"/>
      </c>
      <c r="AS8" s="85">
        <f t="shared" si="28"/>
      </c>
      <c r="AT8" s="104">
        <f>IF(AO8="","",INDEX('ポイント表'!$B$2:$Z$26,MATCH('Aクラス月別'!AM8,'ポイント表'!$A$2:$A$26,0),MATCH('Aクラス月別'!AN8,'ポイント表'!$B$1:$Z$1,0)))</f>
      </c>
      <c r="AU8" s="86">
        <f>IF(AO8="","",INDEX('ポイント表'!$B$2:$Z$26,MATCH('Aクラス月別'!AQ8,'ポイント表'!$A$2:$A$26,0),MATCH('Aクラス月別'!AR8,'ポイント表'!$B$1:$Z$1,0)))</f>
      </c>
      <c r="AV8" s="84">
        <f t="shared" si="29"/>
        <v>2</v>
      </c>
      <c r="AW8" s="92">
        <f t="shared" si="30"/>
        <v>1</v>
      </c>
      <c r="AX8" s="97">
        <f>IF('【入力】Gross・HC'!L8="","",'【入力】Gross・HC'!L8)</f>
        <v>86</v>
      </c>
      <c r="AY8" s="85">
        <f>IF('【入力】Gross・HC'!M8="","",'【入力】Gross・HC'!M8)</f>
      </c>
      <c r="AZ8" s="97" t="e">
        <f t="shared" si="31"/>
        <v>#VALUE!</v>
      </c>
      <c r="BA8" s="92">
        <f t="shared" si="32"/>
        <v>5</v>
      </c>
      <c r="BB8" s="85" t="e">
        <f t="shared" si="33"/>
        <v>#VALUE!</v>
      </c>
      <c r="BC8" s="104">
        <f>IF(AX8="","",INDEX('ポイント表'!$B$2:$Z$26,MATCH('Aクラス月別'!AV8,'ポイント表'!$A$2:$A$26,0),MATCH('Aクラス月別'!AW8,'ポイント表'!$B$1:$Z$1,0)))</f>
        <v>30</v>
      </c>
      <c r="BD8" s="86" t="e">
        <f>IF(AX8="","",INDEX('ポイント表'!$B$2:$Z$26,MATCH('Aクラス月別'!AZ8,'ポイント表'!$A$2:$A$26,0),MATCH('Aクラス月別'!BA8,'ポイント表'!$B$1:$Z$1,0)))</f>
        <v>#VALUE!</v>
      </c>
      <c r="BE8" s="84">
        <f t="shared" si="34"/>
      </c>
      <c r="BF8" s="92">
        <f t="shared" si="35"/>
      </c>
      <c r="BG8" s="98">
        <f>IF('【入力】Gross・HC'!N8="","",'【入力】Gross・HC'!N8)</f>
      </c>
      <c r="BH8" s="78">
        <f>IF('【入力】Gross・HC'!O8="","",'【入力】Gross・HC'!O8)</f>
      </c>
      <c r="BI8" s="97">
        <f t="shared" si="36"/>
      </c>
      <c r="BJ8" s="92">
        <f t="shared" si="37"/>
      </c>
      <c r="BK8" s="85">
        <f t="shared" si="38"/>
      </c>
      <c r="BL8" s="104">
        <f>IF(BG8="","",INDEX('ポイント表'!$B$2:$Z$26,MATCH('Aクラス月別'!BE8,'ポイント表'!$A$2:$A$26,0),MATCH('Aクラス月別'!BF8,'ポイント表'!$B$1:$Z$1,0)))</f>
      </c>
      <c r="BM8" s="86">
        <f>IF(BG8="","",INDEX('ポイント表'!$B$2:$Z$26,MATCH('Aクラス月別'!BI8,'ポイント表'!$A$2:$A$26,0),MATCH('Aクラス月別'!BJ8,'ポイント表'!$B$1:$Z$1,0)))</f>
      </c>
      <c r="BN8" s="84">
        <f t="shared" si="39"/>
        <v>1</v>
      </c>
      <c r="BO8" s="92">
        <f t="shared" si="40"/>
        <v>1</v>
      </c>
      <c r="BP8" s="97">
        <f>IF('【入力】Gross・HC'!P8="","",'【入力】Gross・HC'!P8)</f>
        <v>83</v>
      </c>
      <c r="BQ8" s="85">
        <f>IF('【入力】Gross・HC'!Q8="","",'【入力】Gross・HC'!Q8)</f>
      </c>
      <c r="BR8" s="97" t="e">
        <f t="shared" si="41"/>
        <v>#VALUE!</v>
      </c>
      <c r="BS8" s="92">
        <f t="shared" si="42"/>
        <v>5</v>
      </c>
      <c r="BT8" s="85" t="e">
        <f t="shared" si="43"/>
        <v>#VALUE!</v>
      </c>
      <c r="BU8" s="104">
        <f>IF(BP8="","",INDEX('ポイント表'!$B$2:$Z$26,MATCH('Aクラス月別'!BN8,'ポイント表'!$A$2:$A$26,0),MATCH('Aクラス月別'!BO8,'ポイント表'!$B$1:$Z$1,0)))</f>
        <v>50</v>
      </c>
      <c r="BV8" s="86" t="e">
        <f>IF(BP8="","",INDEX('ポイント表'!$B$2:$Z$26,MATCH('Aクラス月別'!BR8,'ポイント表'!$A$2:$A$26,0),MATCH('Aクラス月別'!BS8,'ポイント表'!$B$1:$Z$1,0)))</f>
        <v>#VALUE!</v>
      </c>
      <c r="BW8" s="84">
        <f t="shared" si="44"/>
      </c>
      <c r="BX8" s="92">
        <f t="shared" si="45"/>
      </c>
      <c r="BY8" s="98">
        <f>IF('【入力】Gross・HC'!R8="","",'【入力】Gross・HC'!R8)</f>
      </c>
      <c r="BZ8" s="78">
        <f>IF('【入力】Gross・HC'!S8="","",'【入力】Gross・HC'!S8)</f>
      </c>
      <c r="CA8" s="97">
        <f t="shared" si="46"/>
      </c>
      <c r="CB8" s="92">
        <f t="shared" si="47"/>
      </c>
      <c r="CC8" s="85">
        <f t="shared" si="48"/>
      </c>
      <c r="CD8" s="104">
        <f>IF(BY8="","",INDEX('ポイント表'!$B$2:$Z$26,MATCH('Aクラス月別'!BW8,'ポイント表'!$A$2:$A$26,0),MATCH('Aクラス月別'!BX8,'ポイント表'!$B$1:$Z$1,0)))</f>
      </c>
      <c r="CE8" s="86">
        <f>IF(BY8="","",INDEX('ポイント表'!$B$2:$Z$26,MATCH('Aクラス月別'!CA8,'ポイント表'!$A$2:$A$26,0),MATCH('Aクラス月別'!CB8,'ポイント表'!$B$1:$Z$1,0)))</f>
      </c>
      <c r="CF8" s="84">
        <f t="shared" si="49"/>
      </c>
      <c r="CG8" s="92">
        <f t="shared" si="50"/>
      </c>
      <c r="CH8" s="97">
        <f>IF('【入力】Gross・HC'!T8="","",'【入力】Gross・HC'!T8)</f>
      </c>
      <c r="CI8" s="85">
        <f>IF('【入力】Gross・HC'!U8="","",'【入力】Gross・HC'!U8)</f>
      </c>
      <c r="CJ8" s="97">
        <f t="shared" si="51"/>
      </c>
      <c r="CK8" s="92">
        <f t="shared" si="52"/>
      </c>
      <c r="CL8" s="85">
        <f t="shared" si="53"/>
      </c>
      <c r="CM8" s="104">
        <f>IF(CH8="","",INDEX('ポイント表'!$B$2:$Z$26,MATCH('Aクラス月別'!CF8,'ポイント表'!$A$2:$A$26,0),MATCH('Aクラス月別'!CG8,'ポイント表'!$B$1:$Z$1,0)))</f>
      </c>
      <c r="CN8" s="86">
        <f>IF(CH8="","",INDEX('ポイント表'!$B$2:$Z$26,MATCH('Aクラス月別'!CJ8,'ポイント表'!$A$2:$A$26,0),MATCH('Aクラス月別'!CK8,'ポイント表'!$B$1:$Z$1,0)))</f>
      </c>
      <c r="CO8" s="84">
        <f t="shared" si="54"/>
      </c>
      <c r="CP8" s="92">
        <f t="shared" si="55"/>
      </c>
      <c r="CQ8" s="98">
        <f>IF('【入力】Gross・HC'!V8="","",'【入力】Gross・HC'!V8)</f>
      </c>
      <c r="CR8" s="78">
        <f>IF('【入力】Gross・HC'!W8="","",'【入力】Gross・HC'!W8)</f>
      </c>
      <c r="CS8" s="97">
        <f t="shared" si="56"/>
      </c>
      <c r="CT8" s="92">
        <f t="shared" si="57"/>
      </c>
      <c r="CU8" s="85">
        <f t="shared" si="58"/>
      </c>
      <c r="CV8" s="104">
        <f>IF(CQ8="","",INDEX('ポイント表'!$B$2:$Z$26,MATCH('Aクラス月別'!CO8,'ポイント表'!$A$2:$A$26,0),MATCH('Aクラス月別'!CP8,'ポイント表'!$B$1:$Z$1,0)))</f>
      </c>
      <c r="CW8" s="86">
        <f>IF(CQ8="","",INDEX('ポイント表'!$B$2:$Z$26,MATCH('Aクラス月別'!CS8,'ポイント表'!$A$2:$A$26,0),MATCH('Aクラス月別'!CT8,'ポイント表'!$B$1:$Z$1,0)))</f>
      </c>
      <c r="CX8" s="84">
        <f t="shared" si="59"/>
      </c>
      <c r="CY8" s="92">
        <f t="shared" si="60"/>
      </c>
      <c r="CZ8" s="97">
        <f>IF('【入力】Gross・HC'!X8="","",'【入力】Gross・HC'!X8)</f>
      </c>
      <c r="DA8" s="85">
        <f>IF('【入力】Gross・HC'!Y8="","",'【入力】Gross・HC'!Y8)</f>
      </c>
      <c r="DB8" s="97">
        <f t="shared" si="61"/>
      </c>
      <c r="DC8" s="92">
        <f t="shared" si="62"/>
      </c>
      <c r="DD8" s="85">
        <f t="shared" si="63"/>
      </c>
      <c r="DE8" s="104">
        <f>IF(CZ8="","",INDEX('ポイント表'!$B$2:$Z$26,MATCH('Aクラス月別'!CX8,'ポイント表'!$A$2:$A$26,0),MATCH('Aクラス月別'!CY8,'ポイント表'!$B$1:$Z$1,0)))</f>
      </c>
      <c r="DF8" s="104">
        <f>IF(CZ8="","",INDEX('ポイント表'!$B$2:$Z$26,MATCH('Aクラス月別'!DB8,'ポイント表'!$A$2:$A$26,0),MATCH('Aクラス月別'!DC8,'ポイント表'!$B$1:$Z$1,0)))</f>
      </c>
      <c r="DG8" s="141">
        <f t="shared" si="0"/>
        <v>157</v>
      </c>
      <c r="DH8" s="98">
        <f t="shared" si="1"/>
        <v>1</v>
      </c>
      <c r="DI8" s="143" t="e">
        <f t="shared" si="2"/>
        <v>#VALUE!</v>
      </c>
      <c r="DJ8" s="130" t="e">
        <f t="shared" si="3"/>
        <v>#VALUE!</v>
      </c>
    </row>
    <row r="9" spans="1:114" ht="11.25">
      <c r="A9" s="1">
        <f>メンバー!C8</f>
        <v>0</v>
      </c>
      <c r="B9" s="8" t="str">
        <f>メンバー!A8</f>
        <v>白山 隆一</v>
      </c>
      <c r="C9" s="84">
        <f t="shared" si="4"/>
        <v>4</v>
      </c>
      <c r="D9" s="92">
        <f t="shared" si="5"/>
        <v>1</v>
      </c>
      <c r="E9" s="97">
        <f>IF('【入力】Gross・HC'!B9="","",'【入力】Gross・HC'!B9)</f>
        <v>86</v>
      </c>
      <c r="F9" s="85">
        <f>IF('【入力】Gross・HC'!C9="","",'【入力】Gross・HC'!C9)</f>
      </c>
      <c r="G9" s="97" t="e">
        <f t="shared" si="6"/>
        <v>#VALUE!</v>
      </c>
      <c r="H9" s="92">
        <f t="shared" si="7"/>
        <v>10</v>
      </c>
      <c r="I9" s="85" t="e">
        <f t="shared" si="8"/>
        <v>#VALUE!</v>
      </c>
      <c r="J9" s="104">
        <f>IF(E9="","",INDEX('ポイント表'!$B$2:$Z$26,MATCH('Aクラス月別'!C9,'ポイント表'!$A$2:$A$26,0),MATCH('Aクラス月別'!D9,'ポイント表'!$B$1:$Z$1,0)))</f>
        <v>13</v>
      </c>
      <c r="K9" s="86" t="e">
        <f>IF(E9="","",INDEX('ポイント表'!$B$2:$Z$26,MATCH('Aクラス月別'!G9,'ポイント表'!$A$2:$A$26,0),MATCH('Aクラス月別'!H9,'ポイント表'!$B$1:$Z$1,0)))</f>
        <v>#VALUE!</v>
      </c>
      <c r="L9" s="84">
        <f t="shared" si="9"/>
        <v>8</v>
      </c>
      <c r="M9" s="92">
        <f t="shared" si="10"/>
        <v>1</v>
      </c>
      <c r="N9" s="97">
        <f>IF('【入力】Gross・HC'!D9="","",'【入力】Gross・HC'!D9)</f>
        <v>97</v>
      </c>
      <c r="O9" s="85">
        <f>IF('【入力】Gross・HC'!E9="","",'【入力】Gross・HC'!E9)</f>
      </c>
      <c r="P9" s="97" t="e">
        <f t="shared" si="11"/>
        <v>#VALUE!</v>
      </c>
      <c r="Q9" s="92">
        <f t="shared" si="12"/>
        <v>10</v>
      </c>
      <c r="R9" s="85" t="e">
        <f t="shared" si="13"/>
        <v>#VALUE!</v>
      </c>
      <c r="S9" s="104">
        <f>IF(N9="","",INDEX('ポイント表'!$B$2:$Z$26,MATCH('Aクラス月別'!L9,'ポイント表'!$A$2:$A$26,0),MATCH('Aクラス月別'!M9,'ポイント表'!$B$1:$Z$1,0)))</f>
        <v>5</v>
      </c>
      <c r="T9" s="86" t="e">
        <f>IF(N9="","",INDEX('ポイント表'!$B$2:$Z$26,MATCH('Aクラス月別'!P9,'ポイント表'!$A$2:$A$26,0),MATCH('Aクラス月別'!Q9,'ポイント表'!$B$1:$Z$1,0)))</f>
        <v>#VALUE!</v>
      </c>
      <c r="U9" s="84">
        <f t="shared" si="14"/>
      </c>
      <c r="V9" s="92">
        <f t="shared" si="15"/>
      </c>
      <c r="W9" s="97">
        <f>IF('【入力】Gross・HC'!F9="","",'【入力】Gross・HC'!F9)</f>
      </c>
      <c r="X9" s="85">
        <f>IF('【入力】Gross・HC'!G9="","",'【入力】Gross・HC'!G9)</f>
      </c>
      <c r="Y9" s="97">
        <f t="shared" si="16"/>
      </c>
      <c r="Z9" s="92">
        <f t="shared" si="17"/>
      </c>
      <c r="AA9" s="85">
        <f t="shared" si="18"/>
      </c>
      <c r="AB9" s="104">
        <f>IF(W9="","",INDEX('ポイント表'!$B$2:$Z$26,MATCH('Aクラス月別'!U9,'ポイント表'!$A$2:$A$26,0),MATCH('Aクラス月別'!V9,'ポイント表'!$B$1:$Z$1,0)))</f>
      </c>
      <c r="AC9" s="86">
        <f>IF(W9="","",INDEX('ポイント表'!$B$2:$Z$26,MATCH('Aクラス月別'!Y9,'ポイント表'!$A$2:$A$26,0),MATCH('Aクラス月別'!Z9,'ポイント表'!$B$1:$Z$1,0)))</f>
      </c>
      <c r="AD9" s="84">
        <f t="shared" si="19"/>
        <v>6</v>
      </c>
      <c r="AE9" s="92">
        <f t="shared" si="20"/>
        <v>2</v>
      </c>
      <c r="AF9" s="97">
        <f>IF('【入力】Gross・HC'!H9="","",'【入力】Gross・HC'!H9)</f>
        <v>91</v>
      </c>
      <c r="AG9" s="85">
        <f>IF('【入力】Gross・HC'!I9="","",'【入力】Gross・HC'!I9)</f>
      </c>
      <c r="AH9" s="97" t="e">
        <f t="shared" si="21"/>
        <v>#VALUE!</v>
      </c>
      <c r="AI9" s="92">
        <f t="shared" si="22"/>
        <v>8</v>
      </c>
      <c r="AJ9" s="85" t="e">
        <f t="shared" si="23"/>
        <v>#VALUE!</v>
      </c>
      <c r="AK9" s="104">
        <f>IF(AF9="","",INDEX('ポイント表'!$B$2:$Z$26,MATCH('Aクラス月別'!AD9,'ポイント表'!$A$2:$A$26,0),MATCH('Aクラス月別'!AE9,'ポイント表'!$B$1:$Z$1,0)))</f>
        <v>8</v>
      </c>
      <c r="AL9" s="86" t="e">
        <f>IF(AF9="","",INDEX('ポイント表'!$B$2:$Z$26,MATCH('Aクラス月別'!AH9,'ポイント表'!$A$2:$A$26,0),MATCH('Aクラス月別'!AI9,'ポイント表'!$B$1:$Z$1,0)))</f>
        <v>#VALUE!</v>
      </c>
      <c r="AM9" s="84">
        <f t="shared" si="24"/>
      </c>
      <c r="AN9" s="92">
        <f t="shared" si="25"/>
      </c>
      <c r="AO9" s="97">
        <f>IF('【入力】Gross・HC'!J9="","",'【入力】Gross・HC'!J9)</f>
      </c>
      <c r="AP9" s="85">
        <f>IF('【入力】Gross・HC'!K9="","",'【入力】Gross・HC'!K9)</f>
      </c>
      <c r="AQ9" s="97">
        <f t="shared" si="26"/>
      </c>
      <c r="AR9" s="92">
        <f t="shared" si="27"/>
      </c>
      <c r="AS9" s="85">
        <f t="shared" si="28"/>
      </c>
      <c r="AT9" s="104">
        <f>IF(AO9="","",INDEX('ポイント表'!$B$2:$Z$26,MATCH('Aクラス月別'!AM9,'ポイント表'!$A$2:$A$26,0),MATCH('Aクラス月別'!AN9,'ポイント表'!$B$1:$Z$1,0)))</f>
      </c>
      <c r="AU9" s="86">
        <f>IF(AO9="","",INDEX('ポイント表'!$B$2:$Z$26,MATCH('Aクラス月別'!AQ9,'ポイント表'!$A$2:$A$26,0),MATCH('Aクラス月別'!AR9,'ポイント表'!$B$1:$Z$1,0)))</f>
      </c>
      <c r="AV9" s="84">
        <f t="shared" si="29"/>
      </c>
      <c r="AW9" s="92">
        <f t="shared" si="30"/>
      </c>
      <c r="AX9" s="97">
        <f>IF('【入力】Gross・HC'!L9="","",'【入力】Gross・HC'!L9)</f>
      </c>
      <c r="AY9" s="85">
        <f>IF('【入力】Gross・HC'!M9="","",'【入力】Gross・HC'!M9)</f>
      </c>
      <c r="AZ9" s="97">
        <f t="shared" si="31"/>
      </c>
      <c r="BA9" s="92">
        <f t="shared" si="32"/>
      </c>
      <c r="BB9" s="85">
        <f t="shared" si="33"/>
      </c>
      <c r="BC9" s="104">
        <f>IF(AX9="","",INDEX('ポイント表'!$B$2:$Z$26,MATCH('Aクラス月別'!AV9,'ポイント表'!$A$2:$A$26,0),MATCH('Aクラス月別'!AW9,'ポイント表'!$B$1:$Z$1,0)))</f>
      </c>
      <c r="BD9" s="86">
        <f>IF(AX9="","",INDEX('ポイント表'!$B$2:$Z$26,MATCH('Aクラス月別'!AZ9,'ポイント表'!$A$2:$A$26,0),MATCH('Aクラス月別'!BA9,'ポイント表'!$B$1:$Z$1,0)))</f>
      </c>
      <c r="BE9" s="84">
        <f t="shared" si="34"/>
      </c>
      <c r="BF9" s="92">
        <f t="shared" si="35"/>
      </c>
      <c r="BG9" s="98">
        <f>IF('【入力】Gross・HC'!N9="","",'【入力】Gross・HC'!N9)</f>
      </c>
      <c r="BH9" s="78">
        <f>IF('【入力】Gross・HC'!O9="","",'【入力】Gross・HC'!O9)</f>
      </c>
      <c r="BI9" s="97">
        <f t="shared" si="36"/>
      </c>
      <c r="BJ9" s="92">
        <f t="shared" si="37"/>
      </c>
      <c r="BK9" s="85">
        <f t="shared" si="38"/>
      </c>
      <c r="BL9" s="104">
        <f>IF(BG9="","",INDEX('ポイント表'!$B$2:$Z$26,MATCH('Aクラス月別'!BE9,'ポイント表'!$A$2:$A$26,0),MATCH('Aクラス月別'!BF9,'ポイント表'!$B$1:$Z$1,0)))</f>
      </c>
      <c r="BM9" s="86">
        <f>IF(BG9="","",INDEX('ポイント表'!$B$2:$Z$26,MATCH('Aクラス月別'!BI9,'ポイント表'!$A$2:$A$26,0),MATCH('Aクラス月別'!BJ9,'ポイント表'!$B$1:$Z$1,0)))</f>
      </c>
      <c r="BN9" s="84">
        <f t="shared" si="39"/>
      </c>
      <c r="BO9" s="92">
        <f t="shared" si="40"/>
      </c>
      <c r="BP9" s="97">
        <f>IF('【入力】Gross・HC'!P9="","",'【入力】Gross・HC'!P9)</f>
      </c>
      <c r="BQ9" s="85">
        <f>IF('【入力】Gross・HC'!Q9="","",'【入力】Gross・HC'!Q9)</f>
      </c>
      <c r="BR9" s="97">
        <f t="shared" si="41"/>
      </c>
      <c r="BS9" s="92">
        <f t="shared" si="42"/>
      </c>
      <c r="BT9" s="85">
        <f t="shared" si="43"/>
      </c>
      <c r="BU9" s="104">
        <f>IF(BP9="","",INDEX('ポイント表'!$B$2:$Z$26,MATCH('Aクラス月別'!BN9,'ポイント表'!$A$2:$A$26,0),MATCH('Aクラス月別'!BO9,'ポイント表'!$B$1:$Z$1,0)))</f>
      </c>
      <c r="BV9" s="86">
        <f>IF(BP9="","",INDEX('ポイント表'!$B$2:$Z$26,MATCH('Aクラス月別'!BR9,'ポイント表'!$A$2:$A$26,0),MATCH('Aクラス月別'!BS9,'ポイント表'!$B$1:$Z$1,0)))</f>
      </c>
      <c r="BW9" s="84">
        <f t="shared" si="44"/>
      </c>
      <c r="BX9" s="92">
        <f t="shared" si="45"/>
      </c>
      <c r="BY9" s="98">
        <f>IF('【入力】Gross・HC'!R9="","",'【入力】Gross・HC'!R9)</f>
      </c>
      <c r="BZ9" s="78">
        <f>IF('【入力】Gross・HC'!S9="","",'【入力】Gross・HC'!S9)</f>
      </c>
      <c r="CA9" s="97">
        <f t="shared" si="46"/>
      </c>
      <c r="CB9" s="92">
        <f t="shared" si="47"/>
      </c>
      <c r="CC9" s="85">
        <f t="shared" si="48"/>
      </c>
      <c r="CD9" s="104">
        <f>IF(BY9="","",INDEX('ポイント表'!$B$2:$Z$26,MATCH('Aクラス月別'!BW9,'ポイント表'!$A$2:$A$26,0),MATCH('Aクラス月別'!BX9,'ポイント表'!$B$1:$Z$1,0)))</f>
      </c>
      <c r="CE9" s="86">
        <f>IF(BY9="","",INDEX('ポイント表'!$B$2:$Z$26,MATCH('Aクラス月別'!CA9,'ポイント表'!$A$2:$A$26,0),MATCH('Aクラス月別'!CB9,'ポイント表'!$B$1:$Z$1,0)))</f>
      </c>
      <c r="CF9" s="84">
        <f t="shared" si="49"/>
      </c>
      <c r="CG9" s="92">
        <f t="shared" si="50"/>
      </c>
      <c r="CH9" s="97">
        <f>IF('【入力】Gross・HC'!T9="","",'【入力】Gross・HC'!T9)</f>
      </c>
      <c r="CI9" s="85">
        <f>IF('【入力】Gross・HC'!U9="","",'【入力】Gross・HC'!U9)</f>
      </c>
      <c r="CJ9" s="97">
        <f t="shared" si="51"/>
      </c>
      <c r="CK9" s="92">
        <f t="shared" si="52"/>
      </c>
      <c r="CL9" s="85">
        <f t="shared" si="53"/>
      </c>
      <c r="CM9" s="104">
        <f>IF(CH9="","",INDEX('ポイント表'!$B$2:$Z$26,MATCH('Aクラス月別'!CF9,'ポイント表'!$A$2:$A$26,0),MATCH('Aクラス月別'!CG9,'ポイント表'!$B$1:$Z$1,0)))</f>
      </c>
      <c r="CN9" s="86">
        <f>IF(CH9="","",INDEX('ポイント表'!$B$2:$Z$26,MATCH('Aクラス月別'!CJ9,'ポイント表'!$A$2:$A$26,0),MATCH('Aクラス月別'!CK9,'ポイント表'!$B$1:$Z$1,0)))</f>
      </c>
      <c r="CO9" s="84">
        <f t="shared" si="54"/>
      </c>
      <c r="CP9" s="92">
        <f t="shared" si="55"/>
      </c>
      <c r="CQ9" s="98">
        <f>IF('【入力】Gross・HC'!V9="","",'【入力】Gross・HC'!V9)</f>
      </c>
      <c r="CR9" s="78">
        <f>IF('【入力】Gross・HC'!W9="","",'【入力】Gross・HC'!W9)</f>
      </c>
      <c r="CS9" s="97">
        <f t="shared" si="56"/>
      </c>
      <c r="CT9" s="92">
        <f t="shared" si="57"/>
      </c>
      <c r="CU9" s="85">
        <f t="shared" si="58"/>
      </c>
      <c r="CV9" s="104">
        <f>IF(CQ9="","",INDEX('ポイント表'!$B$2:$Z$26,MATCH('Aクラス月別'!CO9,'ポイント表'!$A$2:$A$26,0),MATCH('Aクラス月別'!CP9,'ポイント表'!$B$1:$Z$1,0)))</f>
      </c>
      <c r="CW9" s="86">
        <f>IF(CQ9="","",INDEX('ポイント表'!$B$2:$Z$26,MATCH('Aクラス月別'!CS9,'ポイント表'!$A$2:$A$26,0),MATCH('Aクラス月別'!CT9,'ポイント表'!$B$1:$Z$1,0)))</f>
      </c>
      <c r="CX9" s="84">
        <f t="shared" si="59"/>
      </c>
      <c r="CY9" s="92">
        <f t="shared" si="60"/>
      </c>
      <c r="CZ9" s="97">
        <f>IF('【入力】Gross・HC'!X9="","",'【入力】Gross・HC'!X9)</f>
      </c>
      <c r="DA9" s="85">
        <f>IF('【入力】Gross・HC'!Y9="","",'【入力】Gross・HC'!Y9)</f>
      </c>
      <c r="DB9" s="97">
        <f t="shared" si="61"/>
      </c>
      <c r="DC9" s="92">
        <f t="shared" si="62"/>
      </c>
      <c r="DD9" s="85">
        <f t="shared" si="63"/>
      </c>
      <c r="DE9" s="104">
        <f>IF(CZ9="","",INDEX('ポイント表'!$B$2:$Z$26,MATCH('Aクラス月別'!CX9,'ポイント表'!$A$2:$A$26,0),MATCH('Aクラス月別'!CY9,'ポイント表'!$B$1:$Z$1,0)))</f>
      </c>
      <c r="DF9" s="104">
        <f>IF(CZ9="","",INDEX('ポイント表'!$B$2:$Z$26,MATCH('Aクラス月別'!DB9,'ポイント表'!$A$2:$A$26,0),MATCH('Aクラス月別'!DC9,'ポイント表'!$B$1:$Z$1,0)))</f>
      </c>
      <c r="DG9" s="141">
        <f t="shared" si="0"/>
        <v>26</v>
      </c>
      <c r="DH9" s="98">
        <f t="shared" si="1"/>
        <v>8</v>
      </c>
      <c r="DI9" s="143" t="e">
        <f t="shared" si="2"/>
        <v>#VALUE!</v>
      </c>
      <c r="DJ9" s="130" t="e">
        <f t="shared" si="3"/>
        <v>#VALUE!</v>
      </c>
    </row>
    <row r="10" spans="1:114" ht="11.25">
      <c r="A10" s="1">
        <f>メンバー!C9</f>
        <v>0</v>
      </c>
      <c r="B10" s="8" t="str">
        <f>メンバー!A9</f>
        <v>上野 泉</v>
      </c>
      <c r="C10" s="84">
        <f t="shared" si="4"/>
        <v>5</v>
      </c>
      <c r="D10" s="92">
        <f t="shared" si="5"/>
        <v>1</v>
      </c>
      <c r="E10" s="97">
        <f>IF('【入力】Gross・HC'!B10="","",'【入力】Gross・HC'!B10)</f>
        <v>88</v>
      </c>
      <c r="F10" s="85">
        <f>IF('【入力】Gross・HC'!C10="","",'【入力】Gross・HC'!C10)</f>
      </c>
      <c r="G10" s="97" t="e">
        <f t="shared" si="6"/>
        <v>#VALUE!</v>
      </c>
      <c r="H10" s="92">
        <f t="shared" si="7"/>
        <v>10</v>
      </c>
      <c r="I10" s="85" t="e">
        <f t="shared" si="8"/>
        <v>#VALUE!</v>
      </c>
      <c r="J10" s="104">
        <f>IF(E10="","",INDEX('ポイント表'!$B$2:$Z$26,MATCH('Aクラス月別'!C10,'ポイント表'!$A$2:$A$26,0),MATCH('Aクラス月別'!D10,'ポイント表'!$B$1:$Z$1,0)))</f>
        <v>11</v>
      </c>
      <c r="K10" s="86" t="e">
        <f>IF(E10="","",INDEX('ポイント表'!$B$2:$Z$26,MATCH('Aクラス月別'!G10,'ポイント表'!$A$2:$A$26,0),MATCH('Aクラス月別'!H10,'ポイント表'!$B$1:$Z$1,0)))</f>
        <v>#VALUE!</v>
      </c>
      <c r="L10" s="84">
        <f t="shared" si="9"/>
        <v>2</v>
      </c>
      <c r="M10" s="92">
        <f t="shared" si="10"/>
        <v>1</v>
      </c>
      <c r="N10" s="97">
        <f>IF('【入力】Gross・HC'!D10="","",'【入力】Gross・HC'!D10)</f>
        <v>87</v>
      </c>
      <c r="O10" s="85">
        <f>IF('【入力】Gross・HC'!E10="","",'【入力】Gross・HC'!E10)</f>
      </c>
      <c r="P10" s="97" t="e">
        <f t="shared" si="11"/>
        <v>#VALUE!</v>
      </c>
      <c r="Q10" s="92">
        <f t="shared" si="12"/>
        <v>10</v>
      </c>
      <c r="R10" s="85" t="e">
        <f t="shared" si="13"/>
        <v>#VALUE!</v>
      </c>
      <c r="S10" s="104">
        <f>IF(N10="","",INDEX('ポイント表'!$B$2:$Z$26,MATCH('Aクラス月別'!L10,'ポイント表'!$A$2:$A$26,0),MATCH('Aクラス月別'!M10,'ポイント表'!$B$1:$Z$1,0)))</f>
        <v>30</v>
      </c>
      <c r="T10" s="86" t="e">
        <f>IF(N10="","",INDEX('ポイント表'!$B$2:$Z$26,MATCH('Aクラス月別'!P10,'ポイント表'!$A$2:$A$26,0),MATCH('Aクラス月別'!Q10,'ポイント表'!$B$1:$Z$1,0)))</f>
        <v>#VALUE!</v>
      </c>
      <c r="U10" s="84">
        <f t="shared" si="14"/>
      </c>
      <c r="V10" s="92">
        <f t="shared" si="15"/>
      </c>
      <c r="W10" s="97">
        <f>IF('【入力】Gross・HC'!F10="","",'【入力】Gross・HC'!F10)</f>
      </c>
      <c r="X10" s="85">
        <f>IF('【入力】Gross・HC'!G10="","",'【入力】Gross・HC'!G10)</f>
      </c>
      <c r="Y10" s="97">
        <f t="shared" si="16"/>
      </c>
      <c r="Z10" s="92">
        <f t="shared" si="17"/>
      </c>
      <c r="AA10" s="85">
        <f t="shared" si="18"/>
      </c>
      <c r="AB10" s="104">
        <f>IF(W10="","",INDEX('ポイント表'!$B$2:$Z$26,MATCH('Aクラス月別'!U10,'ポイント表'!$A$2:$A$26,0),MATCH('Aクラス月別'!V10,'ポイント表'!$B$1:$Z$1,0)))</f>
      </c>
      <c r="AC10" s="86">
        <f>IF(W10="","",INDEX('ポイント表'!$B$2:$Z$26,MATCH('Aクラス月別'!Y10,'ポイント表'!$A$2:$A$26,0),MATCH('Aクラス月別'!Z10,'ポイント表'!$B$1:$Z$1,0)))</f>
      </c>
      <c r="AD10" s="84">
        <f t="shared" si="19"/>
        <v>6</v>
      </c>
      <c r="AE10" s="92">
        <f t="shared" si="20"/>
        <v>2</v>
      </c>
      <c r="AF10" s="97">
        <f>IF('【入力】Gross・HC'!H10="","",'【入力】Gross・HC'!H10)</f>
        <v>91</v>
      </c>
      <c r="AG10" s="85">
        <f>IF('【入力】Gross・HC'!I10="","",'【入力】Gross・HC'!I10)</f>
      </c>
      <c r="AH10" s="97" t="e">
        <f t="shared" si="21"/>
        <v>#VALUE!</v>
      </c>
      <c r="AI10" s="92">
        <f t="shared" si="22"/>
        <v>8</v>
      </c>
      <c r="AJ10" s="85" t="e">
        <f t="shared" si="23"/>
        <v>#VALUE!</v>
      </c>
      <c r="AK10" s="104">
        <f>IF(AF10="","",INDEX('ポイント表'!$B$2:$Z$26,MATCH('Aクラス月別'!AD10,'ポイント表'!$A$2:$A$26,0),MATCH('Aクラス月別'!AE10,'ポイント表'!$B$1:$Z$1,0)))</f>
        <v>8</v>
      </c>
      <c r="AL10" s="86" t="e">
        <f>IF(AF10="","",INDEX('ポイント表'!$B$2:$Z$26,MATCH('Aクラス月別'!AH10,'ポイント表'!$A$2:$A$26,0),MATCH('Aクラス月別'!AI10,'ポイント表'!$B$1:$Z$1,0)))</f>
        <v>#VALUE!</v>
      </c>
      <c r="AM10" s="84">
        <f t="shared" si="24"/>
      </c>
      <c r="AN10" s="92">
        <f t="shared" si="25"/>
      </c>
      <c r="AO10" s="97">
        <f>IF('【入力】Gross・HC'!J10="","",'【入力】Gross・HC'!J10)</f>
      </c>
      <c r="AP10" s="85">
        <f>IF('【入力】Gross・HC'!K10="","",'【入力】Gross・HC'!K10)</f>
      </c>
      <c r="AQ10" s="97">
        <f t="shared" si="26"/>
      </c>
      <c r="AR10" s="92">
        <f t="shared" si="27"/>
      </c>
      <c r="AS10" s="85">
        <f t="shared" si="28"/>
      </c>
      <c r="AT10" s="104">
        <f>IF(AO10="","",INDEX('ポイント表'!$B$2:$Z$26,MATCH('Aクラス月別'!AM10,'ポイント表'!$A$2:$A$26,0),MATCH('Aクラス月別'!AN10,'ポイント表'!$B$1:$Z$1,0)))</f>
      </c>
      <c r="AU10" s="86">
        <f>IF(AO10="","",INDEX('ポイント表'!$B$2:$Z$26,MATCH('Aクラス月別'!AQ10,'ポイント表'!$A$2:$A$26,0),MATCH('Aクラス月別'!AR10,'ポイント表'!$B$1:$Z$1,0)))</f>
      </c>
      <c r="AV10" s="84">
        <f t="shared" si="29"/>
      </c>
      <c r="AW10" s="92">
        <f t="shared" si="30"/>
      </c>
      <c r="AX10" s="97">
        <f>IF('【入力】Gross・HC'!L10="","",'【入力】Gross・HC'!L10)</f>
      </c>
      <c r="AY10" s="85">
        <f>IF('【入力】Gross・HC'!M10="","",'【入力】Gross・HC'!M10)</f>
      </c>
      <c r="AZ10" s="97">
        <f t="shared" si="31"/>
      </c>
      <c r="BA10" s="92">
        <f t="shared" si="32"/>
      </c>
      <c r="BB10" s="85">
        <f t="shared" si="33"/>
      </c>
      <c r="BC10" s="104">
        <f>IF(AX10="","",INDEX('ポイント表'!$B$2:$Z$26,MATCH('Aクラス月別'!AV10,'ポイント表'!$A$2:$A$26,0),MATCH('Aクラス月別'!AW10,'ポイント表'!$B$1:$Z$1,0)))</f>
      </c>
      <c r="BD10" s="86">
        <f>IF(AX10="","",INDEX('ポイント表'!$B$2:$Z$26,MATCH('Aクラス月別'!AZ10,'ポイント表'!$A$2:$A$26,0),MATCH('Aクラス月別'!BA10,'ポイント表'!$B$1:$Z$1,0)))</f>
      </c>
      <c r="BE10" s="84">
        <f t="shared" si="34"/>
      </c>
      <c r="BF10" s="92">
        <f t="shared" si="35"/>
      </c>
      <c r="BG10" s="98">
        <f>IF('【入力】Gross・HC'!N10="","",'【入力】Gross・HC'!N10)</f>
      </c>
      <c r="BH10" s="78">
        <f>IF('【入力】Gross・HC'!O10="","",'【入力】Gross・HC'!O10)</f>
      </c>
      <c r="BI10" s="97">
        <f t="shared" si="36"/>
      </c>
      <c r="BJ10" s="92">
        <f t="shared" si="37"/>
      </c>
      <c r="BK10" s="85">
        <f t="shared" si="38"/>
      </c>
      <c r="BL10" s="104">
        <f>IF(BG10="","",INDEX('ポイント表'!$B$2:$Z$26,MATCH('Aクラス月別'!BE10,'ポイント表'!$A$2:$A$26,0),MATCH('Aクラス月別'!BF10,'ポイント表'!$B$1:$Z$1,0)))</f>
      </c>
      <c r="BM10" s="86">
        <f>IF(BG10="","",INDEX('ポイント表'!$B$2:$Z$26,MATCH('Aクラス月別'!BI10,'ポイント表'!$A$2:$A$26,0),MATCH('Aクラス月別'!BJ10,'ポイント表'!$B$1:$Z$1,0)))</f>
      </c>
      <c r="BN10" s="84">
        <f t="shared" si="39"/>
        <v>2</v>
      </c>
      <c r="BO10" s="92">
        <f t="shared" si="40"/>
        <v>1</v>
      </c>
      <c r="BP10" s="97">
        <f>IF('【入力】Gross・HC'!P10="","",'【入力】Gross・HC'!P10)</f>
        <v>88</v>
      </c>
      <c r="BQ10" s="85">
        <f>IF('【入力】Gross・HC'!Q10="","",'【入力】Gross・HC'!Q10)</f>
      </c>
      <c r="BR10" s="97" t="e">
        <f t="shared" si="41"/>
        <v>#VALUE!</v>
      </c>
      <c r="BS10" s="92">
        <f t="shared" si="42"/>
        <v>5</v>
      </c>
      <c r="BT10" s="85" t="e">
        <f t="shared" si="43"/>
        <v>#VALUE!</v>
      </c>
      <c r="BU10" s="104">
        <f>IF(BP10="","",INDEX('ポイント表'!$B$2:$Z$26,MATCH('Aクラス月別'!BN10,'ポイント表'!$A$2:$A$26,0),MATCH('Aクラス月別'!BO10,'ポイント表'!$B$1:$Z$1,0)))</f>
        <v>30</v>
      </c>
      <c r="BV10" s="86" t="e">
        <f>IF(BP10="","",INDEX('ポイント表'!$B$2:$Z$26,MATCH('Aクラス月別'!BR10,'ポイント表'!$A$2:$A$26,0),MATCH('Aクラス月別'!BS10,'ポイント表'!$B$1:$Z$1,0)))</f>
        <v>#VALUE!</v>
      </c>
      <c r="BW10" s="84">
        <f t="shared" si="44"/>
      </c>
      <c r="BX10" s="92">
        <f t="shared" si="45"/>
      </c>
      <c r="BY10" s="98">
        <f>IF('【入力】Gross・HC'!R10="","",'【入力】Gross・HC'!R10)</f>
      </c>
      <c r="BZ10" s="78">
        <f>IF('【入力】Gross・HC'!S10="","",'【入力】Gross・HC'!S10)</f>
      </c>
      <c r="CA10" s="97">
        <f t="shared" si="46"/>
      </c>
      <c r="CB10" s="92">
        <f t="shared" si="47"/>
      </c>
      <c r="CC10" s="85">
        <f t="shared" si="48"/>
      </c>
      <c r="CD10" s="104">
        <f>IF(BY10="","",INDEX('ポイント表'!$B$2:$Z$26,MATCH('Aクラス月別'!BW10,'ポイント表'!$A$2:$A$26,0),MATCH('Aクラス月別'!BX10,'ポイント表'!$B$1:$Z$1,0)))</f>
      </c>
      <c r="CE10" s="86">
        <f>IF(BY10="","",INDEX('ポイント表'!$B$2:$Z$26,MATCH('Aクラス月別'!CA10,'ポイント表'!$A$2:$A$26,0),MATCH('Aクラス月別'!CB10,'ポイント表'!$B$1:$Z$1,0)))</f>
      </c>
      <c r="CF10" s="84">
        <f t="shared" si="49"/>
      </c>
      <c r="CG10" s="92">
        <f t="shared" si="50"/>
      </c>
      <c r="CH10" s="97">
        <f>IF('【入力】Gross・HC'!T10="","",'【入力】Gross・HC'!T10)</f>
      </c>
      <c r="CI10" s="85">
        <f>IF('【入力】Gross・HC'!U10="","",'【入力】Gross・HC'!U10)</f>
      </c>
      <c r="CJ10" s="97">
        <f t="shared" si="51"/>
      </c>
      <c r="CK10" s="92">
        <f t="shared" si="52"/>
      </c>
      <c r="CL10" s="85">
        <f t="shared" si="53"/>
      </c>
      <c r="CM10" s="104">
        <f>IF(CH10="","",INDEX('ポイント表'!$B$2:$Z$26,MATCH('Aクラス月別'!CF10,'ポイント表'!$A$2:$A$26,0),MATCH('Aクラス月別'!CG10,'ポイント表'!$B$1:$Z$1,0)))</f>
      </c>
      <c r="CN10" s="86">
        <f>IF(CH10="","",INDEX('ポイント表'!$B$2:$Z$26,MATCH('Aクラス月別'!CJ10,'ポイント表'!$A$2:$A$26,0),MATCH('Aクラス月別'!CK10,'ポイント表'!$B$1:$Z$1,0)))</f>
      </c>
      <c r="CO10" s="84">
        <f t="shared" si="54"/>
      </c>
      <c r="CP10" s="92">
        <f t="shared" si="55"/>
      </c>
      <c r="CQ10" s="98">
        <f>IF('【入力】Gross・HC'!V10="","",'【入力】Gross・HC'!V10)</f>
      </c>
      <c r="CR10" s="78">
        <f>IF('【入力】Gross・HC'!W10="","",'【入力】Gross・HC'!W10)</f>
      </c>
      <c r="CS10" s="97">
        <f t="shared" si="56"/>
      </c>
      <c r="CT10" s="92">
        <f t="shared" si="57"/>
      </c>
      <c r="CU10" s="85">
        <f t="shared" si="58"/>
      </c>
      <c r="CV10" s="104">
        <f>IF(CQ10="","",INDEX('ポイント表'!$B$2:$Z$26,MATCH('Aクラス月別'!CO10,'ポイント表'!$A$2:$A$26,0),MATCH('Aクラス月別'!CP10,'ポイント表'!$B$1:$Z$1,0)))</f>
      </c>
      <c r="CW10" s="86">
        <f>IF(CQ10="","",INDEX('ポイント表'!$B$2:$Z$26,MATCH('Aクラス月別'!CS10,'ポイント表'!$A$2:$A$26,0),MATCH('Aクラス月別'!CT10,'ポイント表'!$B$1:$Z$1,0)))</f>
      </c>
      <c r="CX10" s="84">
        <f t="shared" si="59"/>
      </c>
      <c r="CY10" s="92">
        <f t="shared" si="60"/>
      </c>
      <c r="CZ10" s="97">
        <f>IF('【入力】Gross・HC'!X10="","",'【入力】Gross・HC'!X10)</f>
      </c>
      <c r="DA10" s="85">
        <f>IF('【入力】Gross・HC'!Y10="","",'【入力】Gross・HC'!Y10)</f>
      </c>
      <c r="DB10" s="97">
        <f t="shared" si="61"/>
      </c>
      <c r="DC10" s="92">
        <f t="shared" si="62"/>
      </c>
      <c r="DD10" s="85">
        <f t="shared" si="63"/>
      </c>
      <c r="DE10" s="104">
        <f>IF(CZ10="","",INDEX('ポイント表'!$B$2:$Z$26,MATCH('Aクラス月別'!CX10,'ポイント表'!$A$2:$A$26,0),MATCH('Aクラス月別'!CY10,'ポイント表'!$B$1:$Z$1,0)))</f>
      </c>
      <c r="DF10" s="104">
        <f>IF(CZ10="","",INDEX('ポイント表'!$B$2:$Z$26,MATCH('Aクラス月別'!DB10,'ポイント表'!$A$2:$A$26,0),MATCH('Aクラス月別'!DC10,'ポイント表'!$B$1:$Z$1,0)))</f>
      </c>
      <c r="DG10" s="141">
        <f t="shared" si="0"/>
        <v>79</v>
      </c>
      <c r="DH10" s="98">
        <f t="shared" si="1"/>
        <v>5</v>
      </c>
      <c r="DI10" s="143" t="e">
        <f t="shared" si="2"/>
        <v>#VALUE!</v>
      </c>
      <c r="DJ10" s="130" t="e">
        <f t="shared" si="3"/>
        <v>#VALUE!</v>
      </c>
    </row>
    <row r="11" spans="1:114" ht="11.25">
      <c r="A11" s="1">
        <f>メンバー!C10</f>
        <v>0</v>
      </c>
      <c r="B11" s="8" t="str">
        <f>メンバー!A10</f>
        <v>竹井 俊樹</v>
      </c>
      <c r="C11" s="84">
        <f t="shared" si="4"/>
        <v>9</v>
      </c>
      <c r="D11" s="92">
        <f t="shared" si="5"/>
        <v>2</v>
      </c>
      <c r="E11" s="97">
        <f>IF('【入力】Gross・HC'!B11="","",'【入力】Gross・HC'!B11)</f>
        <v>99</v>
      </c>
      <c r="F11" s="85">
        <f>IF('【入力】Gross・HC'!C11="","",'【入力】Gross・HC'!C11)</f>
      </c>
      <c r="G11" s="97" t="e">
        <f t="shared" si="6"/>
        <v>#VALUE!</v>
      </c>
      <c r="H11" s="92">
        <f t="shared" si="7"/>
        <v>10</v>
      </c>
      <c r="I11" s="85" t="e">
        <f t="shared" si="8"/>
        <v>#VALUE!</v>
      </c>
      <c r="J11" s="104">
        <f>IF(E11="","",INDEX('ポイント表'!$B$2:$Z$26,MATCH('Aクラス月別'!C11,'ポイント表'!$A$2:$A$26,0),MATCH('Aクラス月別'!D11,'ポイント表'!$B$1:$Z$1,0)))</f>
        <v>2</v>
      </c>
      <c r="K11" s="86" t="e">
        <f>IF(E11="","",INDEX('ポイント表'!$B$2:$Z$26,MATCH('Aクラス月別'!G11,'ポイント表'!$A$2:$A$26,0),MATCH('Aクラス月別'!H11,'ポイント表'!$B$1:$Z$1,0)))</f>
        <v>#VALUE!</v>
      </c>
      <c r="L11" s="84">
        <f t="shared" si="9"/>
        <v>7</v>
      </c>
      <c r="M11" s="92">
        <f t="shared" si="10"/>
        <v>1</v>
      </c>
      <c r="N11" s="97">
        <f>IF('【入力】Gross・HC'!D11="","",'【入力】Gross・HC'!D11)</f>
        <v>96</v>
      </c>
      <c r="O11" s="85">
        <f>IF('【入力】Gross・HC'!E11="","",'【入力】Gross・HC'!E11)</f>
      </c>
      <c r="P11" s="97" t="e">
        <f t="shared" si="11"/>
        <v>#VALUE!</v>
      </c>
      <c r="Q11" s="92">
        <f t="shared" si="12"/>
        <v>10</v>
      </c>
      <c r="R11" s="85" t="e">
        <f t="shared" si="13"/>
        <v>#VALUE!</v>
      </c>
      <c r="S11" s="104">
        <f>IF(N11="","",INDEX('ポイント表'!$B$2:$Z$26,MATCH('Aクラス月別'!L11,'ポイント表'!$A$2:$A$26,0),MATCH('Aクラス月別'!M11,'ポイント表'!$B$1:$Z$1,0)))</f>
        <v>7</v>
      </c>
      <c r="T11" s="86" t="e">
        <f>IF(N11="","",INDEX('ポイント表'!$B$2:$Z$26,MATCH('Aクラス月別'!P11,'ポイント表'!$A$2:$A$26,0),MATCH('Aクラス月別'!Q11,'ポイント表'!$B$1:$Z$1,0)))</f>
        <v>#VALUE!</v>
      </c>
      <c r="U11" s="84">
        <f t="shared" si="14"/>
      </c>
      <c r="V11" s="92">
        <f t="shared" si="15"/>
      </c>
      <c r="W11" s="97">
        <f>IF('【入力】Gross・HC'!F11="","",'【入力】Gross・HC'!F11)</f>
      </c>
      <c r="X11" s="85">
        <f>IF('【入力】Gross・HC'!G11="","",'【入力】Gross・HC'!G11)</f>
      </c>
      <c r="Y11" s="97">
        <f t="shared" si="16"/>
      </c>
      <c r="Z11" s="92">
        <f t="shared" si="17"/>
      </c>
      <c r="AA11" s="85">
        <f t="shared" si="18"/>
      </c>
      <c r="AB11" s="104">
        <f>IF(W11="","",INDEX('ポイント表'!$B$2:$Z$26,MATCH('Aクラス月別'!U11,'ポイント表'!$A$2:$A$26,0),MATCH('Aクラス月別'!V11,'ポイント表'!$B$1:$Z$1,0)))</f>
      </c>
      <c r="AC11" s="86">
        <f>IF(W11="","",INDEX('ポイント表'!$B$2:$Z$26,MATCH('Aクラス月別'!Y11,'ポイント表'!$A$2:$A$26,0),MATCH('Aクラス月別'!Z11,'ポイント表'!$B$1:$Z$1,0)))</f>
      </c>
      <c r="AD11" s="84">
        <f t="shared" si="19"/>
        <v>1</v>
      </c>
      <c r="AE11" s="92">
        <f t="shared" si="20"/>
        <v>1</v>
      </c>
      <c r="AF11" s="97">
        <f>IF('【入力】Gross・HC'!H11="","",'【入力】Gross・HC'!H11)</f>
        <v>78</v>
      </c>
      <c r="AG11" s="85">
        <f>IF('【入力】Gross・HC'!I11="","",'【入力】Gross・HC'!I11)</f>
      </c>
      <c r="AH11" s="97" t="e">
        <f t="shared" si="21"/>
        <v>#VALUE!</v>
      </c>
      <c r="AI11" s="92">
        <f t="shared" si="22"/>
        <v>8</v>
      </c>
      <c r="AJ11" s="85" t="e">
        <f t="shared" si="23"/>
        <v>#VALUE!</v>
      </c>
      <c r="AK11" s="104">
        <f>IF(AF11="","",INDEX('ポイント表'!$B$2:$Z$26,MATCH('Aクラス月別'!AD11,'ポイント表'!$A$2:$A$26,0),MATCH('Aクラス月別'!AE11,'ポイント表'!$B$1:$Z$1,0)))</f>
        <v>50</v>
      </c>
      <c r="AL11" s="86" t="e">
        <f>IF(AF11="","",INDEX('ポイント表'!$B$2:$Z$26,MATCH('Aクラス月別'!AH11,'ポイント表'!$A$2:$A$26,0),MATCH('Aクラス月別'!AI11,'ポイント表'!$B$1:$Z$1,0)))</f>
        <v>#VALUE!</v>
      </c>
      <c r="AM11" s="84">
        <f t="shared" si="24"/>
      </c>
      <c r="AN11" s="92">
        <f t="shared" si="25"/>
      </c>
      <c r="AO11" s="97">
        <f>IF('【入力】Gross・HC'!J11="","",'【入力】Gross・HC'!J11)</f>
      </c>
      <c r="AP11" s="85">
        <f>IF('【入力】Gross・HC'!K11="","",'【入力】Gross・HC'!K11)</f>
      </c>
      <c r="AQ11" s="97">
        <f t="shared" si="26"/>
      </c>
      <c r="AR11" s="92">
        <f t="shared" si="27"/>
      </c>
      <c r="AS11" s="85">
        <f t="shared" si="28"/>
      </c>
      <c r="AT11" s="104">
        <f>IF(AO11="","",INDEX('ポイント表'!$B$2:$Z$26,MATCH('Aクラス月別'!AM11,'ポイント表'!$A$2:$A$26,0),MATCH('Aクラス月別'!AN11,'ポイント表'!$B$1:$Z$1,0)))</f>
      </c>
      <c r="AU11" s="86">
        <f>IF(AO11="","",INDEX('ポイント表'!$B$2:$Z$26,MATCH('Aクラス月別'!AQ11,'ポイント表'!$A$2:$A$26,0),MATCH('Aクラス月別'!AR11,'ポイント表'!$B$1:$Z$1,0)))</f>
      </c>
      <c r="AV11" s="84">
        <f t="shared" si="29"/>
        <v>4</v>
      </c>
      <c r="AW11" s="92">
        <f t="shared" si="30"/>
        <v>1</v>
      </c>
      <c r="AX11" s="97">
        <f>IF('【入力】Gross・HC'!L11="","",'【入力】Gross・HC'!L11)</f>
        <v>97</v>
      </c>
      <c r="AY11" s="85">
        <f>IF('【入力】Gross・HC'!M11="","",'【入力】Gross・HC'!M11)</f>
      </c>
      <c r="AZ11" s="97" t="e">
        <f t="shared" si="31"/>
        <v>#VALUE!</v>
      </c>
      <c r="BA11" s="92">
        <f t="shared" si="32"/>
        <v>5</v>
      </c>
      <c r="BB11" s="85" t="e">
        <f t="shared" si="33"/>
        <v>#VALUE!</v>
      </c>
      <c r="BC11" s="104">
        <f>IF(AX11="","",INDEX('ポイント表'!$B$2:$Z$26,MATCH('Aクラス月別'!AV11,'ポイント表'!$A$2:$A$26,0),MATCH('Aクラス月別'!AW11,'ポイント表'!$B$1:$Z$1,0)))</f>
        <v>13</v>
      </c>
      <c r="BD11" s="86" t="e">
        <f>IF(AX11="","",INDEX('ポイント表'!$B$2:$Z$26,MATCH('Aクラス月別'!AZ11,'ポイント表'!$A$2:$A$26,0),MATCH('Aクラス月別'!BA11,'ポイント表'!$B$1:$Z$1,0)))</f>
        <v>#VALUE!</v>
      </c>
      <c r="BE11" s="84">
        <f t="shared" si="34"/>
      </c>
      <c r="BF11" s="92">
        <f t="shared" si="35"/>
      </c>
      <c r="BG11" s="98">
        <f>IF('【入力】Gross・HC'!N11="","",'【入力】Gross・HC'!N11)</f>
      </c>
      <c r="BH11" s="78">
        <f>IF('【入力】Gross・HC'!O11="","",'【入力】Gross・HC'!O11)</f>
      </c>
      <c r="BI11" s="97">
        <f t="shared" si="36"/>
      </c>
      <c r="BJ11" s="92">
        <f t="shared" si="37"/>
      </c>
      <c r="BK11" s="85">
        <f t="shared" si="38"/>
      </c>
      <c r="BL11" s="104">
        <f>IF(BG11="","",INDEX('ポイント表'!$B$2:$Z$26,MATCH('Aクラス月別'!BE11,'ポイント表'!$A$2:$A$26,0),MATCH('Aクラス月別'!BF11,'ポイント表'!$B$1:$Z$1,0)))</f>
      </c>
      <c r="BM11" s="86">
        <f>IF(BG11="","",INDEX('ポイント表'!$B$2:$Z$26,MATCH('Aクラス月別'!BI11,'ポイント表'!$A$2:$A$26,0),MATCH('Aクラス月別'!BJ11,'ポイント表'!$B$1:$Z$1,0)))</f>
      </c>
      <c r="BN11" s="84">
        <f t="shared" si="39"/>
        <v>5</v>
      </c>
      <c r="BO11" s="92">
        <f t="shared" si="40"/>
        <v>1</v>
      </c>
      <c r="BP11" s="97">
        <f>IF('【入力】Gross・HC'!P11="","",'【入力】Gross・HC'!P11)</f>
        <v>98</v>
      </c>
      <c r="BQ11" s="85">
        <f>IF('【入力】Gross・HC'!Q11="","",'【入力】Gross・HC'!Q11)</f>
      </c>
      <c r="BR11" s="97" t="e">
        <f t="shared" si="41"/>
        <v>#VALUE!</v>
      </c>
      <c r="BS11" s="92">
        <f t="shared" si="42"/>
        <v>5</v>
      </c>
      <c r="BT11" s="85" t="e">
        <f t="shared" si="43"/>
        <v>#VALUE!</v>
      </c>
      <c r="BU11" s="104">
        <f>IF(BP11="","",INDEX('ポイント表'!$B$2:$Z$26,MATCH('Aクラス月別'!BN11,'ポイント表'!$A$2:$A$26,0),MATCH('Aクラス月別'!BO11,'ポイント表'!$B$1:$Z$1,0)))</f>
        <v>11</v>
      </c>
      <c r="BV11" s="86" t="e">
        <f>IF(BP11="","",INDEX('ポイント表'!$B$2:$Z$26,MATCH('Aクラス月別'!BR11,'ポイント表'!$A$2:$A$26,0),MATCH('Aクラス月別'!BS11,'ポイント表'!$B$1:$Z$1,0)))</f>
        <v>#VALUE!</v>
      </c>
      <c r="BW11" s="84">
        <f t="shared" si="44"/>
      </c>
      <c r="BX11" s="92">
        <f t="shared" si="45"/>
      </c>
      <c r="BY11" s="98">
        <f>IF('【入力】Gross・HC'!R11="","",'【入力】Gross・HC'!R11)</f>
      </c>
      <c r="BZ11" s="78">
        <f>IF('【入力】Gross・HC'!S11="","",'【入力】Gross・HC'!S11)</f>
      </c>
      <c r="CA11" s="97">
        <f t="shared" si="46"/>
      </c>
      <c r="CB11" s="92">
        <f t="shared" si="47"/>
      </c>
      <c r="CC11" s="85">
        <f t="shared" si="48"/>
      </c>
      <c r="CD11" s="104">
        <f>IF(BY11="","",INDEX('ポイント表'!$B$2:$Z$26,MATCH('Aクラス月別'!BW11,'ポイント表'!$A$2:$A$26,0),MATCH('Aクラス月別'!BX11,'ポイント表'!$B$1:$Z$1,0)))</f>
      </c>
      <c r="CE11" s="86">
        <f>IF(BY11="","",INDEX('ポイント表'!$B$2:$Z$26,MATCH('Aクラス月別'!CA11,'ポイント表'!$A$2:$A$26,0),MATCH('Aクラス月別'!CB11,'ポイント表'!$B$1:$Z$1,0)))</f>
      </c>
      <c r="CF11" s="84">
        <f t="shared" si="49"/>
      </c>
      <c r="CG11" s="92">
        <f t="shared" si="50"/>
      </c>
      <c r="CH11" s="97">
        <f>IF('【入力】Gross・HC'!T11="","",'【入力】Gross・HC'!T11)</f>
      </c>
      <c r="CI11" s="85">
        <f>IF('【入力】Gross・HC'!U11="","",'【入力】Gross・HC'!U11)</f>
      </c>
      <c r="CJ11" s="97">
        <f t="shared" si="51"/>
      </c>
      <c r="CK11" s="92">
        <f t="shared" si="52"/>
      </c>
      <c r="CL11" s="85">
        <f t="shared" si="53"/>
      </c>
      <c r="CM11" s="104">
        <f>IF(CH11="","",INDEX('ポイント表'!$B$2:$Z$26,MATCH('Aクラス月別'!CF11,'ポイント表'!$A$2:$A$26,0),MATCH('Aクラス月別'!CG11,'ポイント表'!$B$1:$Z$1,0)))</f>
      </c>
      <c r="CN11" s="86">
        <f>IF(CH11="","",INDEX('ポイント表'!$B$2:$Z$26,MATCH('Aクラス月別'!CJ11,'ポイント表'!$A$2:$A$26,0),MATCH('Aクラス月別'!CK11,'ポイント表'!$B$1:$Z$1,0)))</f>
      </c>
      <c r="CO11" s="84">
        <f t="shared" si="54"/>
      </c>
      <c r="CP11" s="92">
        <f t="shared" si="55"/>
      </c>
      <c r="CQ11" s="98">
        <f>IF('【入力】Gross・HC'!V11="","",'【入力】Gross・HC'!V11)</f>
      </c>
      <c r="CR11" s="78">
        <f>IF('【入力】Gross・HC'!W11="","",'【入力】Gross・HC'!W11)</f>
      </c>
      <c r="CS11" s="97">
        <f t="shared" si="56"/>
      </c>
      <c r="CT11" s="92">
        <f t="shared" si="57"/>
      </c>
      <c r="CU11" s="85">
        <f t="shared" si="58"/>
      </c>
      <c r="CV11" s="104">
        <f>IF(CQ11="","",INDEX('ポイント表'!$B$2:$Z$26,MATCH('Aクラス月別'!CO11,'ポイント表'!$A$2:$A$26,0),MATCH('Aクラス月別'!CP11,'ポイント表'!$B$1:$Z$1,0)))</f>
      </c>
      <c r="CW11" s="86">
        <f>IF(CQ11="","",INDEX('ポイント表'!$B$2:$Z$26,MATCH('Aクラス月別'!CS11,'ポイント表'!$A$2:$A$26,0),MATCH('Aクラス月別'!CT11,'ポイント表'!$B$1:$Z$1,0)))</f>
      </c>
      <c r="CX11" s="84">
        <f t="shared" si="59"/>
      </c>
      <c r="CY11" s="92">
        <f t="shared" si="60"/>
      </c>
      <c r="CZ11" s="97">
        <f>IF('【入力】Gross・HC'!X11="","",'【入力】Gross・HC'!X11)</f>
      </c>
      <c r="DA11" s="85">
        <f>IF('【入力】Gross・HC'!Y11="","",'【入力】Gross・HC'!Y11)</f>
      </c>
      <c r="DB11" s="97">
        <f t="shared" si="61"/>
      </c>
      <c r="DC11" s="92">
        <f t="shared" si="62"/>
      </c>
      <c r="DD11" s="85">
        <f t="shared" si="63"/>
      </c>
      <c r="DE11" s="104">
        <f>IF(CZ11="","",INDEX('ポイント表'!$B$2:$Z$26,MATCH('Aクラス月別'!CX11,'ポイント表'!$A$2:$A$26,0),MATCH('Aクラス月別'!CY11,'ポイント表'!$B$1:$Z$1,0)))</f>
      </c>
      <c r="DF11" s="104">
        <f>IF(CZ11="","",INDEX('ポイント表'!$B$2:$Z$26,MATCH('Aクラス月別'!DB11,'ポイント表'!$A$2:$A$26,0),MATCH('Aクラス月別'!DC11,'ポイント表'!$B$1:$Z$1,0)))</f>
      </c>
      <c r="DG11" s="141">
        <f t="shared" si="0"/>
        <v>83</v>
      </c>
      <c r="DH11" s="98">
        <f t="shared" si="1"/>
        <v>4</v>
      </c>
      <c r="DI11" s="143" t="e">
        <f t="shared" si="2"/>
        <v>#VALUE!</v>
      </c>
      <c r="DJ11" s="130" t="e">
        <f t="shared" si="3"/>
        <v>#VALUE!</v>
      </c>
    </row>
    <row r="12" spans="1:114" ht="11.25">
      <c r="A12" s="1">
        <f>メンバー!C11</f>
        <v>0</v>
      </c>
      <c r="B12" s="8" t="str">
        <f>メンバー!A11</f>
        <v>若菜　一</v>
      </c>
      <c r="C12" s="84">
        <f t="shared" si="4"/>
        <v>9</v>
      </c>
      <c r="D12" s="92">
        <f t="shared" si="5"/>
        <v>2</v>
      </c>
      <c r="E12" s="97">
        <f>IF('【入力】Gross・HC'!B12="","",'【入力】Gross・HC'!B12)</f>
        <v>99</v>
      </c>
      <c r="F12" s="85">
        <f>IF('【入力】Gross・HC'!C12="","",'【入力】Gross・HC'!C12)</f>
      </c>
      <c r="G12" s="97" t="e">
        <f t="shared" si="6"/>
        <v>#VALUE!</v>
      </c>
      <c r="H12" s="92">
        <f t="shared" si="7"/>
        <v>10</v>
      </c>
      <c r="I12" s="85" t="e">
        <f t="shared" si="8"/>
        <v>#VALUE!</v>
      </c>
      <c r="J12" s="104">
        <f>IF(E12="","",INDEX('ポイント表'!$B$2:$Z$26,MATCH('Aクラス月別'!C12,'ポイント表'!$A$2:$A$26,0),MATCH('Aクラス月別'!D12,'ポイント表'!$B$1:$Z$1,0)))</f>
        <v>2</v>
      </c>
      <c r="K12" s="86" t="e">
        <f>IF(E12="","",INDEX('ポイント表'!$B$2:$Z$26,MATCH('Aクラス月別'!G12,'ポイント表'!$A$2:$A$26,0),MATCH('Aクラス月別'!H12,'ポイント表'!$B$1:$Z$1,0)))</f>
        <v>#VALUE!</v>
      </c>
      <c r="L12" s="84">
        <f t="shared" si="9"/>
        <v>4</v>
      </c>
      <c r="M12" s="92">
        <f t="shared" si="10"/>
        <v>3</v>
      </c>
      <c r="N12" s="97">
        <f>IF('【入力】Gross・HC'!D12="","",'【入力】Gross・HC'!D12)</f>
        <v>93</v>
      </c>
      <c r="O12" s="85">
        <f>IF('【入力】Gross・HC'!E12="","",'【入力】Gross・HC'!E12)</f>
      </c>
      <c r="P12" s="97" t="e">
        <f t="shared" si="11"/>
        <v>#VALUE!</v>
      </c>
      <c r="Q12" s="92">
        <f t="shared" si="12"/>
        <v>10</v>
      </c>
      <c r="R12" s="85" t="e">
        <f t="shared" si="13"/>
        <v>#VALUE!</v>
      </c>
      <c r="S12" s="104">
        <f>IF(N12="","",INDEX('ポイント表'!$B$2:$Z$26,MATCH('Aクラス月別'!L12,'ポイント表'!$A$2:$A$26,0),MATCH('Aクラス月別'!M12,'ポイント表'!$B$1:$Z$1,0)))</f>
        <v>11</v>
      </c>
      <c r="T12" s="86" t="e">
        <f>IF(N12="","",INDEX('ポイント表'!$B$2:$Z$26,MATCH('Aクラス月別'!P12,'ポイント表'!$A$2:$A$26,0),MATCH('Aクラス月別'!Q12,'ポイント表'!$B$1:$Z$1,0)))</f>
        <v>#VALUE!</v>
      </c>
      <c r="U12" s="84">
        <f t="shared" si="14"/>
      </c>
      <c r="V12" s="92">
        <f t="shared" si="15"/>
      </c>
      <c r="W12" s="97">
        <f>IF('【入力】Gross・HC'!F12="","",'【入力】Gross・HC'!F12)</f>
      </c>
      <c r="X12" s="85">
        <f>IF('【入力】Gross・HC'!G12="","",'【入力】Gross・HC'!G12)</f>
      </c>
      <c r="Y12" s="97">
        <f t="shared" si="16"/>
      </c>
      <c r="Z12" s="92">
        <f t="shared" si="17"/>
      </c>
      <c r="AA12" s="85">
        <f t="shared" si="18"/>
      </c>
      <c r="AB12" s="104">
        <f>IF(W12="","",INDEX('ポイント表'!$B$2:$Z$26,MATCH('Aクラス月別'!U12,'ポイント表'!$A$2:$A$26,0),MATCH('Aクラス月別'!V12,'ポイント表'!$B$1:$Z$1,0)))</f>
      </c>
      <c r="AC12" s="86">
        <f>IF(W12="","",INDEX('ポイント表'!$B$2:$Z$26,MATCH('Aクラス月別'!Y12,'ポイント表'!$A$2:$A$26,0),MATCH('Aクラス月別'!Z12,'ポイント表'!$B$1:$Z$1,0)))</f>
      </c>
      <c r="AD12" s="84">
        <f t="shared" si="19"/>
        <v>8</v>
      </c>
      <c r="AE12" s="92">
        <f t="shared" si="20"/>
        <v>1</v>
      </c>
      <c r="AF12" s="97">
        <f>IF('【入力】Gross・HC'!H12="","",'【入力】Gross・HC'!H12)</f>
        <v>112</v>
      </c>
      <c r="AG12" s="85">
        <f>IF('【入力】Gross・HC'!I12="","",'【入力】Gross・HC'!I12)</f>
      </c>
      <c r="AH12" s="97" t="e">
        <f t="shared" si="21"/>
        <v>#VALUE!</v>
      </c>
      <c r="AI12" s="92">
        <f t="shared" si="22"/>
        <v>8</v>
      </c>
      <c r="AJ12" s="85" t="e">
        <f t="shared" si="23"/>
        <v>#VALUE!</v>
      </c>
      <c r="AK12" s="104">
        <f>IF(AF12="","",INDEX('ポイント表'!$B$2:$Z$26,MATCH('Aクラス月別'!AD12,'ポイント表'!$A$2:$A$26,0),MATCH('Aクラス月別'!AE12,'ポイント表'!$B$1:$Z$1,0)))</f>
        <v>5</v>
      </c>
      <c r="AL12" s="86" t="e">
        <f>IF(AF12="","",INDEX('ポイント表'!$B$2:$Z$26,MATCH('Aクラス月別'!AH12,'ポイント表'!$A$2:$A$26,0),MATCH('Aクラス月別'!AI12,'ポイント表'!$B$1:$Z$1,0)))</f>
        <v>#VALUE!</v>
      </c>
      <c r="AM12" s="84">
        <f t="shared" si="24"/>
      </c>
      <c r="AN12" s="92">
        <f t="shared" si="25"/>
      </c>
      <c r="AO12" s="97">
        <f>IF('【入力】Gross・HC'!J12="","",'【入力】Gross・HC'!J12)</f>
      </c>
      <c r="AP12" s="85">
        <f>IF('【入力】Gross・HC'!K12="","",'【入力】Gross・HC'!K12)</f>
      </c>
      <c r="AQ12" s="97">
        <f t="shared" si="26"/>
      </c>
      <c r="AR12" s="92">
        <f t="shared" si="27"/>
      </c>
      <c r="AS12" s="85">
        <f t="shared" si="28"/>
      </c>
      <c r="AT12" s="104">
        <f>IF(AO12="","",INDEX('ポイント表'!$B$2:$Z$26,MATCH('Aクラス月別'!AM12,'ポイント表'!$A$2:$A$26,0),MATCH('Aクラス月別'!AN12,'ポイント表'!$B$1:$Z$1,0)))</f>
      </c>
      <c r="AU12" s="86">
        <f>IF(AO12="","",INDEX('ポイント表'!$B$2:$Z$26,MATCH('Aクラス月別'!AQ12,'ポイント表'!$A$2:$A$26,0),MATCH('Aクラス月別'!AR12,'ポイント表'!$B$1:$Z$1,0)))</f>
      </c>
      <c r="AV12" s="84">
        <f t="shared" si="29"/>
        <v>5</v>
      </c>
      <c r="AW12" s="92">
        <f t="shared" si="30"/>
        <v>1</v>
      </c>
      <c r="AX12" s="97">
        <f>IF('【入力】Gross・HC'!L12="","",'【入力】Gross・HC'!L12)</f>
        <v>110</v>
      </c>
      <c r="AY12" s="85">
        <f>IF('【入力】Gross・HC'!M12="","",'【入力】Gross・HC'!M12)</f>
      </c>
      <c r="AZ12" s="97" t="e">
        <f t="shared" si="31"/>
        <v>#VALUE!</v>
      </c>
      <c r="BA12" s="92">
        <f t="shared" si="32"/>
        <v>5</v>
      </c>
      <c r="BB12" s="85" t="e">
        <f t="shared" si="33"/>
        <v>#VALUE!</v>
      </c>
      <c r="BC12" s="104">
        <f>IF(AX12="","",INDEX('ポイント表'!$B$2:$Z$26,MATCH('Aクラス月別'!AV12,'ポイント表'!$A$2:$A$26,0),MATCH('Aクラス月別'!AW12,'ポイント表'!$B$1:$Z$1,0)))</f>
        <v>11</v>
      </c>
      <c r="BD12" s="86" t="e">
        <f>IF(AX12="","",INDEX('ポイント表'!$B$2:$Z$26,MATCH('Aクラス月別'!AZ12,'ポイント表'!$A$2:$A$26,0),MATCH('Aクラス月別'!BA12,'ポイント表'!$B$1:$Z$1,0)))</f>
        <v>#VALUE!</v>
      </c>
      <c r="BE12" s="84">
        <f t="shared" si="34"/>
      </c>
      <c r="BF12" s="92">
        <f t="shared" si="35"/>
      </c>
      <c r="BG12" s="98">
        <f>IF('【入力】Gross・HC'!N12="","",'【入力】Gross・HC'!N12)</f>
      </c>
      <c r="BH12" s="78">
        <f>IF('【入力】Gross・HC'!O12="","",'【入力】Gross・HC'!O12)</f>
      </c>
      <c r="BI12" s="97">
        <f t="shared" si="36"/>
      </c>
      <c r="BJ12" s="92">
        <f t="shared" si="37"/>
      </c>
      <c r="BK12" s="85">
        <f t="shared" si="38"/>
      </c>
      <c r="BL12" s="104">
        <f>IF(BG12="","",INDEX('ポイント表'!$B$2:$Z$26,MATCH('Aクラス月別'!BE12,'ポイント表'!$A$2:$A$26,0),MATCH('Aクラス月別'!BF12,'ポイント表'!$B$1:$Z$1,0)))</f>
      </c>
      <c r="BM12" s="86">
        <f>IF(BG12="","",INDEX('ポイント表'!$B$2:$Z$26,MATCH('Aクラス月別'!BI12,'ポイント表'!$A$2:$A$26,0),MATCH('Aクラス月別'!BJ12,'ポイント表'!$B$1:$Z$1,0)))</f>
      </c>
      <c r="BN12" s="84">
        <f t="shared" si="39"/>
        <v>3</v>
      </c>
      <c r="BO12" s="92">
        <f t="shared" si="40"/>
        <v>1</v>
      </c>
      <c r="BP12" s="97">
        <f>IF('【入力】Gross・HC'!P12="","",'【入力】Gross・HC'!P12)</f>
        <v>92</v>
      </c>
      <c r="BQ12" s="85">
        <f>IF('【入力】Gross・HC'!Q12="","",'【入力】Gross・HC'!Q12)</f>
      </c>
      <c r="BR12" s="97" t="e">
        <f t="shared" si="41"/>
        <v>#VALUE!</v>
      </c>
      <c r="BS12" s="92">
        <f t="shared" si="42"/>
        <v>5</v>
      </c>
      <c r="BT12" s="85" t="e">
        <f t="shared" si="43"/>
        <v>#VALUE!</v>
      </c>
      <c r="BU12" s="104">
        <f>IF(BP12="","",INDEX('ポイント表'!$B$2:$Z$26,MATCH('Aクラス月別'!BN12,'ポイント表'!$A$2:$A$26,0),MATCH('Aクラス月別'!BO12,'ポイント表'!$B$1:$Z$1,0)))</f>
        <v>15</v>
      </c>
      <c r="BV12" s="86" t="e">
        <f>IF(BP12="","",INDEX('ポイント表'!$B$2:$Z$26,MATCH('Aクラス月別'!BR12,'ポイント表'!$A$2:$A$26,0),MATCH('Aクラス月別'!BS12,'ポイント表'!$B$1:$Z$1,0)))</f>
        <v>#VALUE!</v>
      </c>
      <c r="BW12" s="84">
        <f t="shared" si="44"/>
      </c>
      <c r="BX12" s="92">
        <f t="shared" si="45"/>
      </c>
      <c r="BY12" s="98">
        <f>IF('【入力】Gross・HC'!R12="","",'【入力】Gross・HC'!R12)</f>
      </c>
      <c r="BZ12" s="78">
        <f>IF('【入力】Gross・HC'!S12="","",'【入力】Gross・HC'!S12)</f>
      </c>
      <c r="CA12" s="97">
        <f t="shared" si="46"/>
      </c>
      <c r="CB12" s="92">
        <f t="shared" si="47"/>
      </c>
      <c r="CC12" s="85">
        <f t="shared" si="48"/>
      </c>
      <c r="CD12" s="104">
        <f>IF(BY12="","",INDEX('ポイント表'!$B$2:$Z$26,MATCH('Aクラス月別'!BW12,'ポイント表'!$A$2:$A$26,0),MATCH('Aクラス月別'!BX12,'ポイント表'!$B$1:$Z$1,0)))</f>
      </c>
      <c r="CE12" s="86">
        <f>IF(BY12="","",INDEX('ポイント表'!$B$2:$Z$26,MATCH('Aクラス月別'!CA12,'ポイント表'!$A$2:$A$26,0),MATCH('Aクラス月別'!CB12,'ポイント表'!$B$1:$Z$1,0)))</f>
      </c>
      <c r="CF12" s="84">
        <f t="shared" si="49"/>
      </c>
      <c r="CG12" s="92">
        <f t="shared" si="50"/>
      </c>
      <c r="CH12" s="97">
        <f>IF('【入力】Gross・HC'!T12="","",'【入力】Gross・HC'!T12)</f>
      </c>
      <c r="CI12" s="85">
        <f>IF('【入力】Gross・HC'!U12="","",'【入力】Gross・HC'!U12)</f>
      </c>
      <c r="CJ12" s="97">
        <f t="shared" si="51"/>
      </c>
      <c r="CK12" s="92">
        <f t="shared" si="52"/>
      </c>
      <c r="CL12" s="85">
        <f t="shared" si="53"/>
      </c>
      <c r="CM12" s="104">
        <f>IF(CH12="","",INDEX('ポイント表'!$B$2:$Z$26,MATCH('Aクラス月別'!CF12,'ポイント表'!$A$2:$A$26,0),MATCH('Aクラス月別'!CG12,'ポイント表'!$B$1:$Z$1,0)))</f>
      </c>
      <c r="CN12" s="86">
        <f>IF(CH12="","",INDEX('ポイント表'!$B$2:$Z$26,MATCH('Aクラス月別'!CJ12,'ポイント表'!$A$2:$A$26,0),MATCH('Aクラス月別'!CK12,'ポイント表'!$B$1:$Z$1,0)))</f>
      </c>
      <c r="CO12" s="84">
        <f t="shared" si="54"/>
      </c>
      <c r="CP12" s="92">
        <f t="shared" si="55"/>
      </c>
      <c r="CQ12" s="98">
        <f>IF('【入力】Gross・HC'!V12="","",'【入力】Gross・HC'!V12)</f>
      </c>
      <c r="CR12" s="78">
        <f>IF('【入力】Gross・HC'!W12="","",'【入力】Gross・HC'!W12)</f>
      </c>
      <c r="CS12" s="97">
        <f t="shared" si="56"/>
      </c>
      <c r="CT12" s="92">
        <f t="shared" si="57"/>
      </c>
      <c r="CU12" s="85">
        <f t="shared" si="58"/>
      </c>
      <c r="CV12" s="104">
        <f>IF(CQ12="","",INDEX('ポイント表'!$B$2:$Z$26,MATCH('Aクラス月別'!CO12,'ポイント表'!$A$2:$A$26,0),MATCH('Aクラス月別'!CP12,'ポイント表'!$B$1:$Z$1,0)))</f>
      </c>
      <c r="CW12" s="86">
        <f>IF(CQ12="","",INDEX('ポイント表'!$B$2:$Z$26,MATCH('Aクラス月別'!CS12,'ポイント表'!$A$2:$A$26,0),MATCH('Aクラス月別'!CT12,'ポイント表'!$B$1:$Z$1,0)))</f>
      </c>
      <c r="CX12" s="84">
        <f t="shared" si="59"/>
      </c>
      <c r="CY12" s="92">
        <f t="shared" si="60"/>
      </c>
      <c r="CZ12" s="97">
        <f>IF('【入力】Gross・HC'!X12="","",'【入力】Gross・HC'!X12)</f>
      </c>
      <c r="DA12" s="85">
        <f>IF('【入力】Gross・HC'!Y12="","",'【入力】Gross・HC'!Y12)</f>
      </c>
      <c r="DB12" s="97">
        <f t="shared" si="61"/>
      </c>
      <c r="DC12" s="92">
        <f t="shared" si="62"/>
      </c>
      <c r="DD12" s="85">
        <f t="shared" si="63"/>
      </c>
      <c r="DE12" s="104">
        <f>IF(CZ12="","",INDEX('ポイント表'!$B$2:$Z$26,MATCH('Aクラス月別'!CX12,'ポイント表'!$A$2:$A$26,0),MATCH('Aクラス月別'!CY12,'ポイント表'!$B$1:$Z$1,0)))</f>
      </c>
      <c r="DF12" s="104">
        <f>IF(CZ12="","",INDEX('ポイント表'!$B$2:$Z$26,MATCH('Aクラス月別'!DB12,'ポイント表'!$A$2:$A$26,0),MATCH('Aクラス月別'!DC12,'ポイント表'!$B$1:$Z$1,0)))</f>
      </c>
      <c r="DG12" s="141">
        <f t="shared" si="0"/>
        <v>44</v>
      </c>
      <c r="DH12" s="98">
        <f t="shared" si="1"/>
        <v>6</v>
      </c>
      <c r="DI12" s="143" t="e">
        <f t="shared" si="2"/>
        <v>#VALUE!</v>
      </c>
      <c r="DJ12" s="130" t="e">
        <f t="shared" si="3"/>
        <v>#VALUE!</v>
      </c>
    </row>
    <row r="13" spans="1:114" ht="11.25">
      <c r="A13" s="1">
        <f>メンバー!C12</f>
        <v>0</v>
      </c>
      <c r="B13" s="8" t="str">
        <f>メンバー!A12</f>
        <v>片山 宗臣</v>
      </c>
      <c r="C13" s="84">
        <f t="shared" si="4"/>
      </c>
      <c r="D13" s="92">
        <f t="shared" si="5"/>
      </c>
      <c r="E13" s="97">
        <f>IF('【入力】Gross・HC'!B13="","",'【入力】Gross・HC'!B13)</f>
      </c>
      <c r="F13" s="85">
        <f>IF('【入力】Gross・HC'!C13="","",'【入力】Gross・HC'!C13)</f>
      </c>
      <c r="G13" s="97">
        <f t="shared" si="6"/>
      </c>
      <c r="H13" s="92">
        <f t="shared" si="7"/>
      </c>
      <c r="I13" s="85">
        <f t="shared" si="8"/>
      </c>
      <c r="J13" s="104">
        <f>IF(E13="","",INDEX('ポイント表'!$B$2:$Z$26,MATCH('Aクラス月別'!C13,'ポイント表'!$A$2:$A$26,0),MATCH('Aクラス月別'!D13,'ポイント表'!$B$1:$Z$1,0)))</f>
      </c>
      <c r="K13" s="86">
        <f>IF(E13="","",INDEX('ポイント表'!$B$2:$Z$26,MATCH('Aクラス月別'!G13,'ポイント表'!$A$2:$A$26,0),MATCH('Aクラス月別'!H13,'ポイント表'!$B$1:$Z$1,0)))</f>
      </c>
      <c r="L13" s="84">
        <f t="shared" si="9"/>
      </c>
      <c r="M13" s="92">
        <f t="shared" si="10"/>
      </c>
      <c r="N13" s="97">
        <f>IF('【入力】Gross・HC'!D13="","",'【入力】Gross・HC'!D13)</f>
      </c>
      <c r="O13" s="85">
        <f>IF('【入力】Gross・HC'!E13="","",'【入力】Gross・HC'!E13)</f>
      </c>
      <c r="P13" s="97">
        <f t="shared" si="11"/>
      </c>
      <c r="Q13" s="92">
        <f t="shared" si="12"/>
      </c>
      <c r="R13" s="85">
        <f t="shared" si="13"/>
      </c>
      <c r="S13" s="104">
        <f>IF(N13="","",INDEX('ポイント表'!$B$2:$Z$26,MATCH('Aクラス月別'!L13,'ポイント表'!$A$2:$A$26,0),MATCH('Aクラス月別'!M13,'ポイント表'!$B$1:$Z$1,0)))</f>
      </c>
      <c r="T13" s="86">
        <f>IF(N13="","",INDEX('ポイント表'!$B$2:$Z$26,MATCH('Aクラス月別'!P13,'ポイント表'!$A$2:$A$26,0),MATCH('Aクラス月別'!Q13,'ポイント表'!$B$1:$Z$1,0)))</f>
      </c>
      <c r="U13" s="84">
        <f t="shared" si="14"/>
      </c>
      <c r="V13" s="92">
        <f t="shared" si="15"/>
      </c>
      <c r="W13" s="97">
        <f>IF('【入力】Gross・HC'!F13="","",'【入力】Gross・HC'!F13)</f>
      </c>
      <c r="X13" s="85">
        <f>IF('【入力】Gross・HC'!G13="","",'【入力】Gross・HC'!G13)</f>
      </c>
      <c r="Y13" s="97">
        <f t="shared" si="16"/>
      </c>
      <c r="Z13" s="92">
        <f t="shared" si="17"/>
      </c>
      <c r="AA13" s="85">
        <f t="shared" si="18"/>
      </c>
      <c r="AB13" s="104">
        <f>IF(W13="","",INDEX('ポイント表'!$B$2:$Z$26,MATCH('Aクラス月別'!U13,'ポイント表'!$A$2:$A$26,0),MATCH('Aクラス月別'!V13,'ポイント表'!$B$1:$Z$1,0)))</f>
      </c>
      <c r="AC13" s="86">
        <f>IF(W13="","",INDEX('ポイント表'!$B$2:$Z$26,MATCH('Aクラス月別'!Y13,'ポイント表'!$A$2:$A$26,0),MATCH('Aクラス月別'!Z13,'ポイント表'!$B$1:$Z$1,0)))</f>
      </c>
      <c r="AD13" s="84">
        <f t="shared" si="19"/>
      </c>
      <c r="AE13" s="92">
        <f t="shared" si="20"/>
      </c>
      <c r="AF13" s="97">
        <f>IF('【入力】Gross・HC'!H13="","",'【入力】Gross・HC'!H13)</f>
      </c>
      <c r="AG13" s="85">
        <f>IF('【入力】Gross・HC'!I13="","",'【入力】Gross・HC'!I13)</f>
      </c>
      <c r="AH13" s="97">
        <f t="shared" si="21"/>
      </c>
      <c r="AI13" s="92">
        <f t="shared" si="22"/>
      </c>
      <c r="AJ13" s="85">
        <f t="shared" si="23"/>
      </c>
      <c r="AK13" s="104">
        <f>IF(AF13="","",INDEX('ポイント表'!$B$2:$Z$26,MATCH('Aクラス月別'!AD13,'ポイント表'!$A$2:$A$26,0),MATCH('Aクラス月別'!AE13,'ポイント表'!$B$1:$Z$1,0)))</f>
      </c>
      <c r="AL13" s="86">
        <f>IF(AF13="","",INDEX('ポイント表'!$B$2:$Z$26,MATCH('Aクラス月別'!AH13,'ポイント表'!$A$2:$A$26,0),MATCH('Aクラス月別'!AI13,'ポイント表'!$B$1:$Z$1,0)))</f>
      </c>
      <c r="AM13" s="84">
        <f t="shared" si="24"/>
      </c>
      <c r="AN13" s="92">
        <f t="shared" si="25"/>
      </c>
      <c r="AO13" s="97">
        <f>IF('【入力】Gross・HC'!J13="","",'【入力】Gross・HC'!J13)</f>
      </c>
      <c r="AP13" s="85">
        <f>IF('【入力】Gross・HC'!K13="","",'【入力】Gross・HC'!K13)</f>
      </c>
      <c r="AQ13" s="97">
        <f t="shared" si="26"/>
      </c>
      <c r="AR13" s="92">
        <f t="shared" si="27"/>
      </c>
      <c r="AS13" s="85">
        <f t="shared" si="28"/>
      </c>
      <c r="AT13" s="104">
        <f>IF(AO13="","",INDEX('ポイント表'!$B$2:$Z$26,MATCH('Aクラス月別'!AM13,'ポイント表'!$A$2:$A$26,0),MATCH('Aクラス月別'!AN13,'ポイント表'!$B$1:$Z$1,0)))</f>
      </c>
      <c r="AU13" s="86">
        <f>IF(AO13="","",INDEX('ポイント表'!$B$2:$Z$26,MATCH('Aクラス月別'!AQ13,'ポイント表'!$A$2:$A$26,0),MATCH('Aクラス月別'!AR13,'ポイント表'!$B$1:$Z$1,0)))</f>
      </c>
      <c r="AV13" s="84">
        <f t="shared" si="29"/>
      </c>
      <c r="AW13" s="92">
        <f t="shared" si="30"/>
      </c>
      <c r="AX13" s="97">
        <f>IF('【入力】Gross・HC'!L13="","",'【入力】Gross・HC'!L13)</f>
      </c>
      <c r="AY13" s="85">
        <f>IF('【入力】Gross・HC'!M13="","",'【入力】Gross・HC'!M13)</f>
      </c>
      <c r="AZ13" s="97">
        <f t="shared" si="31"/>
      </c>
      <c r="BA13" s="92">
        <f t="shared" si="32"/>
      </c>
      <c r="BB13" s="85">
        <f t="shared" si="33"/>
      </c>
      <c r="BC13" s="104">
        <f>IF(AX13="","",INDEX('ポイント表'!$B$2:$Z$26,MATCH('Aクラス月別'!AV13,'ポイント表'!$A$2:$A$26,0),MATCH('Aクラス月別'!AW13,'ポイント表'!$B$1:$Z$1,0)))</f>
      </c>
      <c r="BD13" s="86">
        <f>IF(AX13="","",INDEX('ポイント表'!$B$2:$Z$26,MATCH('Aクラス月別'!AZ13,'ポイント表'!$A$2:$A$26,0),MATCH('Aクラス月別'!BA13,'ポイント表'!$B$1:$Z$1,0)))</f>
      </c>
      <c r="BE13" s="84">
        <f t="shared" si="34"/>
      </c>
      <c r="BF13" s="92">
        <f t="shared" si="35"/>
      </c>
      <c r="BG13" s="98">
        <f>IF('【入力】Gross・HC'!N13="","",'【入力】Gross・HC'!N13)</f>
      </c>
      <c r="BH13" s="78">
        <f>IF('【入力】Gross・HC'!O13="","",'【入力】Gross・HC'!O13)</f>
      </c>
      <c r="BI13" s="97">
        <f t="shared" si="36"/>
      </c>
      <c r="BJ13" s="92">
        <f t="shared" si="37"/>
      </c>
      <c r="BK13" s="85">
        <f t="shared" si="38"/>
      </c>
      <c r="BL13" s="104">
        <f>IF(BG13="","",INDEX('ポイント表'!$B$2:$Z$26,MATCH('Aクラス月別'!BE13,'ポイント表'!$A$2:$A$26,0),MATCH('Aクラス月別'!BF13,'ポイント表'!$B$1:$Z$1,0)))</f>
      </c>
      <c r="BM13" s="86">
        <f>IF(BG13="","",INDEX('ポイント表'!$B$2:$Z$26,MATCH('Aクラス月別'!BI13,'ポイント表'!$A$2:$A$26,0),MATCH('Aクラス月別'!BJ13,'ポイント表'!$B$1:$Z$1,0)))</f>
      </c>
      <c r="BN13" s="84">
        <f t="shared" si="39"/>
      </c>
      <c r="BO13" s="92">
        <f t="shared" si="40"/>
      </c>
      <c r="BP13" s="97">
        <f>IF('【入力】Gross・HC'!P13="","",'【入力】Gross・HC'!P13)</f>
      </c>
      <c r="BQ13" s="85">
        <f>IF('【入力】Gross・HC'!Q13="","",'【入力】Gross・HC'!Q13)</f>
      </c>
      <c r="BR13" s="97">
        <f t="shared" si="41"/>
      </c>
      <c r="BS13" s="92">
        <f t="shared" si="42"/>
      </c>
      <c r="BT13" s="85">
        <f t="shared" si="43"/>
      </c>
      <c r="BU13" s="104">
        <f>IF(BP13="","",INDEX('ポイント表'!$B$2:$Z$26,MATCH('Aクラス月別'!BN13,'ポイント表'!$A$2:$A$26,0),MATCH('Aクラス月別'!BO13,'ポイント表'!$B$1:$Z$1,0)))</f>
      </c>
      <c r="BV13" s="86">
        <f>IF(BP13="","",INDEX('ポイント表'!$B$2:$Z$26,MATCH('Aクラス月別'!BR13,'ポイント表'!$A$2:$A$26,0),MATCH('Aクラス月別'!BS13,'ポイント表'!$B$1:$Z$1,0)))</f>
      </c>
      <c r="BW13" s="84">
        <f t="shared" si="44"/>
      </c>
      <c r="BX13" s="92">
        <f t="shared" si="45"/>
      </c>
      <c r="BY13" s="98">
        <f>IF('【入力】Gross・HC'!R13="","",'【入力】Gross・HC'!R13)</f>
      </c>
      <c r="BZ13" s="78">
        <f>IF('【入力】Gross・HC'!S13="","",'【入力】Gross・HC'!S13)</f>
      </c>
      <c r="CA13" s="97">
        <f t="shared" si="46"/>
      </c>
      <c r="CB13" s="92">
        <f t="shared" si="47"/>
      </c>
      <c r="CC13" s="85">
        <f t="shared" si="48"/>
      </c>
      <c r="CD13" s="104">
        <f>IF(BY13="","",INDEX('ポイント表'!$B$2:$Z$26,MATCH('Aクラス月別'!BW13,'ポイント表'!$A$2:$A$26,0),MATCH('Aクラス月別'!BX13,'ポイント表'!$B$1:$Z$1,0)))</f>
      </c>
      <c r="CE13" s="86">
        <f>IF(BY13="","",INDEX('ポイント表'!$B$2:$Z$26,MATCH('Aクラス月別'!CA13,'ポイント表'!$A$2:$A$26,0),MATCH('Aクラス月別'!CB13,'ポイント表'!$B$1:$Z$1,0)))</f>
      </c>
      <c r="CF13" s="84">
        <f t="shared" si="49"/>
      </c>
      <c r="CG13" s="92">
        <f t="shared" si="50"/>
      </c>
      <c r="CH13" s="97">
        <f>IF('【入力】Gross・HC'!T13="","",'【入力】Gross・HC'!T13)</f>
      </c>
      <c r="CI13" s="85">
        <f>IF('【入力】Gross・HC'!U13="","",'【入力】Gross・HC'!U13)</f>
      </c>
      <c r="CJ13" s="97">
        <f t="shared" si="51"/>
      </c>
      <c r="CK13" s="92">
        <f t="shared" si="52"/>
      </c>
      <c r="CL13" s="85">
        <f t="shared" si="53"/>
      </c>
      <c r="CM13" s="104">
        <f>IF(CH13="","",INDEX('ポイント表'!$B$2:$Z$26,MATCH('Aクラス月別'!CF13,'ポイント表'!$A$2:$A$26,0),MATCH('Aクラス月別'!CG13,'ポイント表'!$B$1:$Z$1,0)))</f>
      </c>
      <c r="CN13" s="86">
        <f>IF(CH13="","",INDEX('ポイント表'!$B$2:$Z$26,MATCH('Aクラス月別'!CJ13,'ポイント表'!$A$2:$A$26,0),MATCH('Aクラス月別'!CK13,'ポイント表'!$B$1:$Z$1,0)))</f>
      </c>
      <c r="CO13" s="84">
        <f t="shared" si="54"/>
      </c>
      <c r="CP13" s="92">
        <f t="shared" si="55"/>
      </c>
      <c r="CQ13" s="98">
        <f>IF('【入力】Gross・HC'!V13="","",'【入力】Gross・HC'!V13)</f>
      </c>
      <c r="CR13" s="78">
        <f>IF('【入力】Gross・HC'!W13="","",'【入力】Gross・HC'!W13)</f>
      </c>
      <c r="CS13" s="97">
        <f t="shared" si="56"/>
      </c>
      <c r="CT13" s="92">
        <f t="shared" si="57"/>
      </c>
      <c r="CU13" s="85">
        <f t="shared" si="58"/>
      </c>
      <c r="CV13" s="104">
        <f>IF(CQ13="","",INDEX('ポイント表'!$B$2:$Z$26,MATCH('Aクラス月別'!CO13,'ポイント表'!$A$2:$A$26,0),MATCH('Aクラス月別'!CP13,'ポイント表'!$B$1:$Z$1,0)))</f>
      </c>
      <c r="CW13" s="86">
        <f>IF(CQ13="","",INDEX('ポイント表'!$B$2:$Z$26,MATCH('Aクラス月別'!CS13,'ポイント表'!$A$2:$A$26,0),MATCH('Aクラス月別'!CT13,'ポイント表'!$B$1:$Z$1,0)))</f>
      </c>
      <c r="CX13" s="84">
        <f t="shared" si="59"/>
      </c>
      <c r="CY13" s="92">
        <f t="shared" si="60"/>
      </c>
      <c r="CZ13" s="97">
        <f>IF('【入力】Gross・HC'!X13="","",'【入力】Gross・HC'!X13)</f>
      </c>
      <c r="DA13" s="85">
        <f>IF('【入力】Gross・HC'!Y13="","",'【入力】Gross・HC'!Y13)</f>
      </c>
      <c r="DB13" s="97">
        <f t="shared" si="61"/>
      </c>
      <c r="DC13" s="92">
        <f t="shared" si="62"/>
      </c>
      <c r="DD13" s="85">
        <f t="shared" si="63"/>
      </c>
      <c r="DE13" s="104">
        <f>IF(CZ13="","",INDEX('ポイント表'!$B$2:$Z$26,MATCH('Aクラス月別'!CX13,'ポイント表'!$A$2:$A$26,0),MATCH('Aクラス月別'!CY13,'ポイント表'!$B$1:$Z$1,0)))</f>
      </c>
      <c r="DF13" s="104">
        <f>IF(CZ13="","",INDEX('ポイント表'!$B$2:$Z$26,MATCH('Aクラス月別'!DB13,'ポイント表'!$A$2:$A$26,0),MATCH('Aクラス月別'!DC13,'ポイント表'!$B$1:$Z$1,0)))</f>
      </c>
      <c r="DG13" s="141">
        <f t="shared" si="0"/>
        <v>0</v>
      </c>
      <c r="DH13" s="98">
        <f t="shared" si="1"/>
        <v>14</v>
      </c>
      <c r="DI13" s="143">
        <f t="shared" si="2"/>
        <v>0</v>
      </c>
      <c r="DJ13" s="130" t="e">
        <f t="shared" si="3"/>
        <v>#VALUE!</v>
      </c>
    </row>
    <row r="14" spans="1:114" ht="11.25">
      <c r="A14" s="1">
        <f>メンバー!C13</f>
        <v>0</v>
      </c>
      <c r="B14" s="8" t="str">
        <f>メンバー!A13</f>
        <v>松本 良三</v>
      </c>
      <c r="C14" s="84">
        <f t="shared" si="4"/>
      </c>
      <c r="D14" s="92">
        <f t="shared" si="5"/>
      </c>
      <c r="E14" s="97">
        <f>IF('【入力】Gross・HC'!B14="","",'【入力】Gross・HC'!B14)</f>
      </c>
      <c r="F14" s="85">
        <f>IF('【入力】Gross・HC'!C14="","",'【入力】Gross・HC'!C14)</f>
      </c>
      <c r="G14" s="97">
        <f t="shared" si="6"/>
      </c>
      <c r="H14" s="92">
        <f t="shared" si="7"/>
      </c>
      <c r="I14" s="85">
        <f t="shared" si="8"/>
      </c>
      <c r="J14" s="104">
        <f>IF(E14="","",INDEX('ポイント表'!$B$2:$Z$26,MATCH('Aクラス月別'!C14,'ポイント表'!$A$2:$A$26,0),MATCH('Aクラス月別'!D14,'ポイント表'!$B$1:$Z$1,0)))</f>
      </c>
      <c r="K14" s="86">
        <f>IF(E14="","",INDEX('ポイント表'!$B$2:$Z$26,MATCH('Aクラス月別'!G14,'ポイント表'!$A$2:$A$26,0),MATCH('Aクラス月別'!H14,'ポイント表'!$B$1:$Z$1,0)))</f>
      </c>
      <c r="L14" s="84">
        <f t="shared" si="9"/>
      </c>
      <c r="M14" s="92">
        <f t="shared" si="10"/>
      </c>
      <c r="N14" s="97">
        <f>IF('【入力】Gross・HC'!D14="","",'【入力】Gross・HC'!D14)</f>
      </c>
      <c r="O14" s="85">
        <f>IF('【入力】Gross・HC'!E14="","",'【入力】Gross・HC'!E14)</f>
      </c>
      <c r="P14" s="97">
        <f t="shared" si="11"/>
      </c>
      <c r="Q14" s="92">
        <f t="shared" si="12"/>
      </c>
      <c r="R14" s="85">
        <f t="shared" si="13"/>
      </c>
      <c r="S14" s="104">
        <f>IF(N14="","",INDEX('ポイント表'!$B$2:$Z$26,MATCH('Aクラス月別'!L14,'ポイント表'!$A$2:$A$26,0),MATCH('Aクラス月別'!M14,'ポイント表'!$B$1:$Z$1,0)))</f>
      </c>
      <c r="T14" s="86">
        <f>IF(N14="","",INDEX('ポイント表'!$B$2:$Z$26,MATCH('Aクラス月別'!P14,'ポイント表'!$A$2:$A$26,0),MATCH('Aクラス月別'!Q14,'ポイント表'!$B$1:$Z$1,0)))</f>
      </c>
      <c r="U14" s="84">
        <f t="shared" si="14"/>
      </c>
      <c r="V14" s="92">
        <f t="shared" si="15"/>
      </c>
      <c r="W14" s="97">
        <f>IF('【入力】Gross・HC'!F14="","",'【入力】Gross・HC'!F14)</f>
      </c>
      <c r="X14" s="85">
        <f>IF('【入力】Gross・HC'!G14="","",'【入力】Gross・HC'!G14)</f>
      </c>
      <c r="Y14" s="97">
        <f t="shared" si="16"/>
      </c>
      <c r="Z14" s="92">
        <f t="shared" si="17"/>
      </c>
      <c r="AA14" s="85">
        <f t="shared" si="18"/>
      </c>
      <c r="AB14" s="104">
        <f>IF(W14="","",INDEX('ポイント表'!$B$2:$Z$26,MATCH('Aクラス月別'!U14,'ポイント表'!$A$2:$A$26,0),MATCH('Aクラス月別'!V14,'ポイント表'!$B$1:$Z$1,0)))</f>
      </c>
      <c r="AC14" s="86">
        <f>IF(W14="","",INDEX('ポイント表'!$B$2:$Z$26,MATCH('Aクラス月別'!Y14,'ポイント表'!$A$2:$A$26,0),MATCH('Aクラス月別'!Z14,'ポイント表'!$B$1:$Z$1,0)))</f>
      </c>
      <c r="AD14" s="84">
        <f t="shared" si="19"/>
        <v>4</v>
      </c>
      <c r="AE14" s="92">
        <f t="shared" si="20"/>
        <v>2</v>
      </c>
      <c r="AF14" s="97">
        <f>IF('【入力】Gross・HC'!H14="","",'【入力】Gross・HC'!H14)</f>
        <v>90</v>
      </c>
      <c r="AG14" s="85">
        <f>IF('【入力】Gross・HC'!I14="","",'【入力】Gross・HC'!I14)</f>
      </c>
      <c r="AH14" s="97" t="e">
        <f t="shared" si="21"/>
        <v>#VALUE!</v>
      </c>
      <c r="AI14" s="92">
        <f t="shared" si="22"/>
        <v>8</v>
      </c>
      <c r="AJ14" s="85" t="e">
        <f t="shared" si="23"/>
        <v>#VALUE!</v>
      </c>
      <c r="AK14" s="104">
        <f>IF(AF14="","",INDEX('ポイント表'!$B$2:$Z$26,MATCH('Aクラス月別'!AD14,'ポイント表'!$A$2:$A$26,0),MATCH('Aクラス月別'!AE14,'ポイント表'!$B$1:$Z$1,0)))</f>
        <v>12</v>
      </c>
      <c r="AL14" s="86" t="e">
        <f>IF(AF14="","",INDEX('ポイント表'!$B$2:$Z$26,MATCH('Aクラス月別'!AH14,'ポイント表'!$A$2:$A$26,0),MATCH('Aクラス月別'!AI14,'ポイント表'!$B$1:$Z$1,0)))</f>
        <v>#VALUE!</v>
      </c>
      <c r="AM14" s="84">
        <f t="shared" si="24"/>
      </c>
      <c r="AN14" s="92">
        <f t="shared" si="25"/>
      </c>
      <c r="AO14" s="97">
        <f>IF('【入力】Gross・HC'!J14="","",'【入力】Gross・HC'!J14)</f>
      </c>
      <c r="AP14" s="85">
        <f>IF('【入力】Gross・HC'!K14="","",'【入力】Gross・HC'!K14)</f>
      </c>
      <c r="AQ14" s="97">
        <f t="shared" si="26"/>
      </c>
      <c r="AR14" s="92">
        <f t="shared" si="27"/>
      </c>
      <c r="AS14" s="85">
        <f t="shared" si="28"/>
      </c>
      <c r="AT14" s="104">
        <f>IF(AO14="","",INDEX('ポイント表'!$B$2:$Z$26,MATCH('Aクラス月別'!AM14,'ポイント表'!$A$2:$A$26,0),MATCH('Aクラス月別'!AN14,'ポイント表'!$B$1:$Z$1,0)))</f>
      </c>
      <c r="AU14" s="86">
        <f>IF(AO14="","",INDEX('ポイント表'!$B$2:$Z$26,MATCH('Aクラス月別'!AQ14,'ポイント表'!$A$2:$A$26,0),MATCH('Aクラス月別'!AR14,'ポイント表'!$B$1:$Z$1,0)))</f>
      </c>
      <c r="AV14" s="84">
        <f t="shared" si="29"/>
      </c>
      <c r="AW14" s="92">
        <f t="shared" si="30"/>
      </c>
      <c r="AX14" s="97">
        <f>IF('【入力】Gross・HC'!L14="","",'【入力】Gross・HC'!L14)</f>
      </c>
      <c r="AY14" s="85">
        <f>IF('【入力】Gross・HC'!M14="","",'【入力】Gross・HC'!M14)</f>
      </c>
      <c r="AZ14" s="97">
        <f t="shared" si="31"/>
      </c>
      <c r="BA14" s="92">
        <f t="shared" si="32"/>
      </c>
      <c r="BB14" s="85">
        <f t="shared" si="33"/>
      </c>
      <c r="BC14" s="104">
        <f>IF(AX14="","",INDEX('ポイント表'!$B$2:$Z$26,MATCH('Aクラス月別'!AV14,'ポイント表'!$A$2:$A$26,0),MATCH('Aクラス月別'!AW14,'ポイント表'!$B$1:$Z$1,0)))</f>
      </c>
      <c r="BD14" s="86">
        <f>IF(AX14="","",INDEX('ポイント表'!$B$2:$Z$26,MATCH('Aクラス月別'!AZ14,'ポイント表'!$A$2:$A$26,0),MATCH('Aクラス月別'!BA14,'ポイント表'!$B$1:$Z$1,0)))</f>
      </c>
      <c r="BE14" s="84">
        <f t="shared" si="34"/>
      </c>
      <c r="BF14" s="92">
        <f t="shared" si="35"/>
      </c>
      <c r="BG14" s="98">
        <f>IF('【入力】Gross・HC'!N14="","",'【入力】Gross・HC'!N14)</f>
      </c>
      <c r="BH14" s="78">
        <f>IF('【入力】Gross・HC'!O14="","",'【入力】Gross・HC'!O14)</f>
      </c>
      <c r="BI14" s="97">
        <f t="shared" si="36"/>
      </c>
      <c r="BJ14" s="92">
        <f t="shared" si="37"/>
      </c>
      <c r="BK14" s="85">
        <f t="shared" si="38"/>
      </c>
      <c r="BL14" s="104">
        <f>IF(BG14="","",INDEX('ポイント表'!$B$2:$Z$26,MATCH('Aクラス月別'!BE14,'ポイント表'!$A$2:$A$26,0),MATCH('Aクラス月別'!BF14,'ポイント表'!$B$1:$Z$1,0)))</f>
      </c>
      <c r="BM14" s="86">
        <f>IF(BG14="","",INDEX('ポイント表'!$B$2:$Z$26,MATCH('Aクラス月別'!BI14,'ポイント表'!$A$2:$A$26,0),MATCH('Aクラス月別'!BJ14,'ポイント表'!$B$1:$Z$1,0)))</f>
      </c>
      <c r="BN14" s="84">
        <f t="shared" si="39"/>
      </c>
      <c r="BO14" s="92">
        <f t="shared" si="40"/>
      </c>
      <c r="BP14" s="97">
        <f>IF('【入力】Gross・HC'!P14="","",'【入力】Gross・HC'!P14)</f>
      </c>
      <c r="BQ14" s="85">
        <f>IF('【入力】Gross・HC'!Q14="","",'【入力】Gross・HC'!Q14)</f>
      </c>
      <c r="BR14" s="97">
        <f t="shared" si="41"/>
      </c>
      <c r="BS14" s="92">
        <f t="shared" si="42"/>
      </c>
      <c r="BT14" s="85">
        <f t="shared" si="43"/>
      </c>
      <c r="BU14" s="104">
        <f>IF(BP14="","",INDEX('ポイント表'!$B$2:$Z$26,MATCH('Aクラス月別'!BN14,'ポイント表'!$A$2:$A$26,0),MATCH('Aクラス月別'!BO14,'ポイント表'!$B$1:$Z$1,0)))</f>
      </c>
      <c r="BV14" s="86">
        <f>IF(BP14="","",INDEX('ポイント表'!$B$2:$Z$26,MATCH('Aクラス月別'!BR14,'ポイント表'!$A$2:$A$26,0),MATCH('Aクラス月別'!BS14,'ポイント表'!$B$1:$Z$1,0)))</f>
      </c>
      <c r="BW14" s="84">
        <f t="shared" si="44"/>
      </c>
      <c r="BX14" s="92">
        <f t="shared" si="45"/>
      </c>
      <c r="BY14" s="98">
        <f>IF('【入力】Gross・HC'!R14="","",'【入力】Gross・HC'!R14)</f>
      </c>
      <c r="BZ14" s="78">
        <f>IF('【入力】Gross・HC'!S14="","",'【入力】Gross・HC'!S14)</f>
      </c>
      <c r="CA14" s="97">
        <f t="shared" si="46"/>
      </c>
      <c r="CB14" s="92">
        <f t="shared" si="47"/>
      </c>
      <c r="CC14" s="85">
        <f t="shared" si="48"/>
      </c>
      <c r="CD14" s="104">
        <f>IF(BY14="","",INDEX('ポイント表'!$B$2:$Z$26,MATCH('Aクラス月別'!BW14,'ポイント表'!$A$2:$A$26,0),MATCH('Aクラス月別'!BX14,'ポイント表'!$B$1:$Z$1,0)))</f>
      </c>
      <c r="CE14" s="86">
        <f>IF(BY14="","",INDEX('ポイント表'!$B$2:$Z$26,MATCH('Aクラス月別'!CA14,'ポイント表'!$A$2:$A$26,0),MATCH('Aクラス月別'!CB14,'ポイント表'!$B$1:$Z$1,0)))</f>
      </c>
      <c r="CF14" s="84">
        <f t="shared" si="49"/>
      </c>
      <c r="CG14" s="92">
        <f t="shared" si="50"/>
      </c>
      <c r="CH14" s="97">
        <f>IF('【入力】Gross・HC'!T14="","",'【入力】Gross・HC'!T14)</f>
      </c>
      <c r="CI14" s="85">
        <f>IF('【入力】Gross・HC'!U14="","",'【入力】Gross・HC'!U14)</f>
      </c>
      <c r="CJ14" s="97">
        <f t="shared" si="51"/>
      </c>
      <c r="CK14" s="92">
        <f t="shared" si="52"/>
      </c>
      <c r="CL14" s="85">
        <f t="shared" si="53"/>
      </c>
      <c r="CM14" s="104">
        <f>IF(CH14="","",INDEX('ポイント表'!$B$2:$Z$26,MATCH('Aクラス月別'!CF14,'ポイント表'!$A$2:$A$26,0),MATCH('Aクラス月別'!CG14,'ポイント表'!$B$1:$Z$1,0)))</f>
      </c>
      <c r="CN14" s="86">
        <f>IF(CH14="","",INDEX('ポイント表'!$B$2:$Z$26,MATCH('Aクラス月別'!CJ14,'ポイント表'!$A$2:$A$26,0),MATCH('Aクラス月別'!CK14,'ポイント表'!$B$1:$Z$1,0)))</f>
      </c>
      <c r="CO14" s="84">
        <f t="shared" si="54"/>
      </c>
      <c r="CP14" s="92">
        <f t="shared" si="55"/>
      </c>
      <c r="CQ14" s="98">
        <f>IF('【入力】Gross・HC'!V14="","",'【入力】Gross・HC'!V14)</f>
      </c>
      <c r="CR14" s="78">
        <f>IF('【入力】Gross・HC'!W14="","",'【入力】Gross・HC'!W14)</f>
      </c>
      <c r="CS14" s="97">
        <f t="shared" si="56"/>
      </c>
      <c r="CT14" s="92">
        <f t="shared" si="57"/>
      </c>
      <c r="CU14" s="85">
        <f t="shared" si="58"/>
      </c>
      <c r="CV14" s="104">
        <f>IF(CQ14="","",INDEX('ポイント表'!$B$2:$Z$26,MATCH('Aクラス月別'!CO14,'ポイント表'!$A$2:$A$26,0),MATCH('Aクラス月別'!CP14,'ポイント表'!$B$1:$Z$1,0)))</f>
      </c>
      <c r="CW14" s="86">
        <f>IF(CQ14="","",INDEX('ポイント表'!$B$2:$Z$26,MATCH('Aクラス月別'!CS14,'ポイント表'!$A$2:$A$26,0),MATCH('Aクラス月別'!CT14,'ポイント表'!$B$1:$Z$1,0)))</f>
      </c>
      <c r="CX14" s="84">
        <f t="shared" si="59"/>
      </c>
      <c r="CY14" s="92">
        <f t="shared" si="60"/>
      </c>
      <c r="CZ14" s="97">
        <f>IF('【入力】Gross・HC'!X14="","",'【入力】Gross・HC'!X14)</f>
      </c>
      <c r="DA14" s="85">
        <f>IF('【入力】Gross・HC'!Y14="","",'【入力】Gross・HC'!Y14)</f>
      </c>
      <c r="DB14" s="97">
        <f t="shared" si="61"/>
      </c>
      <c r="DC14" s="92">
        <f t="shared" si="62"/>
      </c>
      <c r="DD14" s="85">
        <f t="shared" si="63"/>
      </c>
      <c r="DE14" s="104">
        <f>IF(CZ14="","",INDEX('ポイント表'!$B$2:$Z$26,MATCH('Aクラス月別'!CX14,'ポイント表'!$A$2:$A$26,0),MATCH('Aクラス月別'!CY14,'ポイント表'!$B$1:$Z$1,0)))</f>
      </c>
      <c r="DF14" s="104">
        <f>IF(CZ14="","",INDEX('ポイント表'!$B$2:$Z$26,MATCH('Aクラス月別'!DB14,'ポイント表'!$A$2:$A$26,0),MATCH('Aクラス月別'!DC14,'ポイント表'!$B$1:$Z$1,0)))</f>
      </c>
      <c r="DG14" s="141">
        <f t="shared" si="0"/>
        <v>12</v>
      </c>
      <c r="DH14" s="98">
        <f t="shared" si="1"/>
        <v>10</v>
      </c>
      <c r="DI14" s="143" t="e">
        <f t="shared" si="2"/>
        <v>#VALUE!</v>
      </c>
      <c r="DJ14" s="130" t="e">
        <f t="shared" si="3"/>
        <v>#VALUE!</v>
      </c>
    </row>
    <row r="15" spans="1:114" ht="11.25">
      <c r="A15" s="1">
        <f>メンバー!C14</f>
        <v>0</v>
      </c>
      <c r="B15" s="8" t="str">
        <f>メンバー!A14</f>
        <v>犬塚 秀博</v>
      </c>
      <c r="C15" s="84">
        <f t="shared" si="4"/>
        <v>8</v>
      </c>
      <c r="D15" s="92">
        <f t="shared" si="5"/>
        <v>1</v>
      </c>
      <c r="E15" s="97">
        <f>IF('【入力】Gross・HC'!B15="","",'【入力】Gross・HC'!B15)</f>
        <v>98</v>
      </c>
      <c r="F15" s="85">
        <f>IF('【入力】Gross・HC'!C15="","",'【入力】Gross・HC'!C15)</f>
      </c>
      <c r="G15" s="97" t="e">
        <f t="shared" si="6"/>
        <v>#VALUE!</v>
      </c>
      <c r="H15" s="92">
        <f t="shared" si="7"/>
        <v>10</v>
      </c>
      <c r="I15" s="85" t="e">
        <f t="shared" si="8"/>
        <v>#VALUE!</v>
      </c>
      <c r="J15" s="104">
        <f>IF(E15="","",INDEX('ポイント表'!$B$2:$Z$26,MATCH('Aクラス月別'!C15,'ポイント表'!$A$2:$A$26,0),MATCH('Aクラス月別'!D15,'ポイント表'!$B$1:$Z$1,0)))</f>
        <v>5</v>
      </c>
      <c r="K15" s="86" t="e">
        <f>IF(E15="","",INDEX('ポイント表'!$B$2:$Z$26,MATCH('Aクラス月別'!G15,'ポイント表'!$A$2:$A$26,0),MATCH('Aクラス月別'!H15,'ポイント表'!$B$1:$Z$1,0)))</f>
        <v>#VALUE!</v>
      </c>
      <c r="L15" s="84">
        <f t="shared" si="9"/>
      </c>
      <c r="M15" s="92">
        <f t="shared" si="10"/>
      </c>
      <c r="N15" s="97">
        <f>IF('【入力】Gross・HC'!D15="","",'【入力】Gross・HC'!D15)</f>
      </c>
      <c r="O15" s="85">
        <f>IF('【入力】Gross・HC'!E15="","",'【入力】Gross・HC'!E15)</f>
      </c>
      <c r="P15" s="97">
        <f t="shared" si="11"/>
      </c>
      <c r="Q15" s="92">
        <f t="shared" si="12"/>
      </c>
      <c r="R15" s="85">
        <f t="shared" si="13"/>
      </c>
      <c r="S15" s="104">
        <f>IF(N15="","",INDEX('ポイント表'!$B$2:$Z$26,MATCH('Aクラス月別'!L15,'ポイント表'!$A$2:$A$26,0),MATCH('Aクラス月別'!M15,'ポイント表'!$B$1:$Z$1,0)))</f>
      </c>
      <c r="T15" s="86">
        <f>IF(N15="","",INDEX('ポイント表'!$B$2:$Z$26,MATCH('Aクラス月別'!P15,'ポイント表'!$A$2:$A$26,0),MATCH('Aクラス月別'!Q15,'ポイント表'!$B$1:$Z$1,0)))</f>
      </c>
      <c r="U15" s="84">
        <f t="shared" si="14"/>
      </c>
      <c r="V15" s="92">
        <f t="shared" si="15"/>
      </c>
      <c r="W15" s="97">
        <f>IF('【入力】Gross・HC'!F15="","",'【入力】Gross・HC'!F15)</f>
      </c>
      <c r="X15" s="85">
        <f>IF('【入力】Gross・HC'!G15="","",'【入力】Gross・HC'!G15)</f>
      </c>
      <c r="Y15" s="97">
        <f t="shared" si="16"/>
      </c>
      <c r="Z15" s="92">
        <f t="shared" si="17"/>
      </c>
      <c r="AA15" s="85">
        <f t="shared" si="18"/>
      </c>
      <c r="AB15" s="104">
        <f>IF(W15="","",INDEX('ポイント表'!$B$2:$Z$26,MATCH('Aクラス月別'!U15,'ポイント表'!$A$2:$A$26,0),MATCH('Aクラス月別'!V15,'ポイント表'!$B$1:$Z$1,0)))</f>
      </c>
      <c r="AC15" s="86">
        <f>IF(W15="","",INDEX('ポイント表'!$B$2:$Z$26,MATCH('Aクラス月別'!Y15,'ポイント表'!$A$2:$A$26,0),MATCH('Aクラス月別'!Z15,'ポイント表'!$B$1:$Z$1,0)))</f>
      </c>
      <c r="AD15" s="84">
        <f t="shared" si="19"/>
      </c>
      <c r="AE15" s="92">
        <f t="shared" si="20"/>
      </c>
      <c r="AF15" s="97">
        <f>IF('【入力】Gross・HC'!H15="","",'【入力】Gross・HC'!H15)</f>
      </c>
      <c r="AG15" s="85">
        <f>IF('【入力】Gross・HC'!I15="","",'【入力】Gross・HC'!I15)</f>
      </c>
      <c r="AH15" s="97">
        <f t="shared" si="21"/>
      </c>
      <c r="AI15" s="92">
        <f t="shared" si="22"/>
      </c>
      <c r="AJ15" s="85">
        <f t="shared" si="23"/>
      </c>
      <c r="AK15" s="104">
        <f>IF(AF15="","",INDEX('ポイント表'!$B$2:$Z$26,MATCH('Aクラス月別'!AD15,'ポイント表'!$A$2:$A$26,0),MATCH('Aクラス月別'!AE15,'ポイント表'!$B$1:$Z$1,0)))</f>
      </c>
      <c r="AL15" s="86">
        <f>IF(AF15="","",INDEX('ポイント表'!$B$2:$Z$26,MATCH('Aクラス月別'!AH15,'ポイント表'!$A$2:$A$26,0),MATCH('Aクラス月別'!AI15,'ポイント表'!$B$1:$Z$1,0)))</f>
      </c>
      <c r="AM15" s="84">
        <f t="shared" si="24"/>
      </c>
      <c r="AN15" s="92">
        <f t="shared" si="25"/>
      </c>
      <c r="AO15" s="97">
        <f>IF('【入力】Gross・HC'!J15="","",'【入力】Gross・HC'!J15)</f>
      </c>
      <c r="AP15" s="85">
        <f>IF('【入力】Gross・HC'!K15="","",'【入力】Gross・HC'!K15)</f>
      </c>
      <c r="AQ15" s="97">
        <f t="shared" si="26"/>
      </c>
      <c r="AR15" s="92">
        <f t="shared" si="27"/>
      </c>
      <c r="AS15" s="85">
        <f t="shared" si="28"/>
      </c>
      <c r="AT15" s="104">
        <f>IF(AO15="","",INDEX('ポイント表'!$B$2:$Z$26,MATCH('Aクラス月別'!AM15,'ポイント表'!$A$2:$A$26,0),MATCH('Aクラス月別'!AN15,'ポイント表'!$B$1:$Z$1,0)))</f>
      </c>
      <c r="AU15" s="86">
        <f>IF(AO15="","",INDEX('ポイント表'!$B$2:$Z$26,MATCH('Aクラス月別'!AQ15,'ポイント表'!$A$2:$A$26,0),MATCH('Aクラス月別'!AR15,'ポイント表'!$B$1:$Z$1,0)))</f>
      </c>
      <c r="AV15" s="84">
        <f t="shared" si="29"/>
      </c>
      <c r="AW15" s="92">
        <f t="shared" si="30"/>
      </c>
      <c r="AX15" s="97">
        <f>IF('【入力】Gross・HC'!L15="","",'【入力】Gross・HC'!L15)</f>
      </c>
      <c r="AY15" s="85">
        <f>IF('【入力】Gross・HC'!M15="","",'【入力】Gross・HC'!M15)</f>
      </c>
      <c r="AZ15" s="97">
        <f t="shared" si="31"/>
      </c>
      <c r="BA15" s="92">
        <f t="shared" si="32"/>
      </c>
      <c r="BB15" s="85">
        <f t="shared" si="33"/>
      </c>
      <c r="BC15" s="104">
        <f>IF(AX15="","",INDEX('ポイント表'!$B$2:$Z$26,MATCH('Aクラス月別'!AV15,'ポイント表'!$A$2:$A$26,0),MATCH('Aクラス月別'!AW15,'ポイント表'!$B$1:$Z$1,0)))</f>
      </c>
      <c r="BD15" s="86">
        <f>IF(AX15="","",INDEX('ポイント表'!$B$2:$Z$26,MATCH('Aクラス月別'!AZ15,'ポイント表'!$A$2:$A$26,0),MATCH('Aクラス月別'!BA15,'ポイント表'!$B$1:$Z$1,0)))</f>
      </c>
      <c r="BE15" s="84">
        <f t="shared" si="34"/>
      </c>
      <c r="BF15" s="92">
        <f t="shared" si="35"/>
      </c>
      <c r="BG15" s="98">
        <f>IF('【入力】Gross・HC'!N15="","",'【入力】Gross・HC'!N15)</f>
      </c>
      <c r="BH15" s="78">
        <f>IF('【入力】Gross・HC'!O15="","",'【入力】Gross・HC'!O15)</f>
      </c>
      <c r="BI15" s="97">
        <f t="shared" si="36"/>
      </c>
      <c r="BJ15" s="92">
        <f t="shared" si="37"/>
      </c>
      <c r="BK15" s="85">
        <f t="shared" si="38"/>
      </c>
      <c r="BL15" s="104">
        <f>IF(BG15="","",INDEX('ポイント表'!$B$2:$Z$26,MATCH('Aクラス月別'!BE15,'ポイント表'!$A$2:$A$26,0),MATCH('Aクラス月別'!BF15,'ポイント表'!$B$1:$Z$1,0)))</f>
      </c>
      <c r="BM15" s="86">
        <f>IF(BG15="","",INDEX('ポイント表'!$B$2:$Z$26,MATCH('Aクラス月別'!BI15,'ポイント表'!$A$2:$A$26,0),MATCH('Aクラス月別'!BJ15,'ポイント表'!$B$1:$Z$1,0)))</f>
      </c>
      <c r="BN15" s="84">
        <f t="shared" si="39"/>
      </c>
      <c r="BO15" s="92">
        <f t="shared" si="40"/>
      </c>
      <c r="BP15" s="97">
        <f>IF('【入力】Gross・HC'!P15="","",'【入力】Gross・HC'!P15)</f>
      </c>
      <c r="BQ15" s="85">
        <f>IF('【入力】Gross・HC'!Q15="","",'【入力】Gross・HC'!Q15)</f>
      </c>
      <c r="BR15" s="97">
        <f t="shared" si="41"/>
      </c>
      <c r="BS15" s="92">
        <f t="shared" si="42"/>
      </c>
      <c r="BT15" s="85">
        <f t="shared" si="43"/>
      </c>
      <c r="BU15" s="104">
        <f>IF(BP15="","",INDEX('ポイント表'!$B$2:$Z$26,MATCH('Aクラス月別'!BN15,'ポイント表'!$A$2:$A$26,0),MATCH('Aクラス月別'!BO15,'ポイント表'!$B$1:$Z$1,0)))</f>
      </c>
      <c r="BV15" s="86">
        <f>IF(BP15="","",INDEX('ポイント表'!$B$2:$Z$26,MATCH('Aクラス月別'!BR15,'ポイント表'!$A$2:$A$26,0),MATCH('Aクラス月別'!BS15,'ポイント表'!$B$1:$Z$1,0)))</f>
      </c>
      <c r="BW15" s="84">
        <f t="shared" si="44"/>
      </c>
      <c r="BX15" s="92">
        <f t="shared" si="45"/>
      </c>
      <c r="BY15" s="98">
        <f>IF('【入力】Gross・HC'!R15="","",'【入力】Gross・HC'!R15)</f>
      </c>
      <c r="BZ15" s="78">
        <f>IF('【入力】Gross・HC'!S15="","",'【入力】Gross・HC'!S15)</f>
      </c>
      <c r="CA15" s="97">
        <f t="shared" si="46"/>
      </c>
      <c r="CB15" s="92">
        <f t="shared" si="47"/>
      </c>
      <c r="CC15" s="85">
        <f t="shared" si="48"/>
      </c>
      <c r="CD15" s="104">
        <f>IF(BY15="","",INDEX('ポイント表'!$B$2:$Z$26,MATCH('Aクラス月別'!BW15,'ポイント表'!$A$2:$A$26,0),MATCH('Aクラス月別'!BX15,'ポイント表'!$B$1:$Z$1,0)))</f>
      </c>
      <c r="CE15" s="86">
        <f>IF(BY15="","",INDEX('ポイント表'!$B$2:$Z$26,MATCH('Aクラス月別'!CA15,'ポイント表'!$A$2:$A$26,0),MATCH('Aクラス月別'!CB15,'ポイント表'!$B$1:$Z$1,0)))</f>
      </c>
      <c r="CF15" s="84">
        <f t="shared" si="49"/>
      </c>
      <c r="CG15" s="92">
        <f t="shared" si="50"/>
      </c>
      <c r="CH15" s="97">
        <f>IF('【入力】Gross・HC'!T15="","",'【入力】Gross・HC'!T15)</f>
      </c>
      <c r="CI15" s="85">
        <f>IF('【入力】Gross・HC'!U15="","",'【入力】Gross・HC'!U15)</f>
      </c>
      <c r="CJ15" s="97">
        <f t="shared" si="51"/>
      </c>
      <c r="CK15" s="92">
        <f t="shared" si="52"/>
      </c>
      <c r="CL15" s="85">
        <f t="shared" si="53"/>
      </c>
      <c r="CM15" s="104">
        <f>IF(CH15="","",INDEX('ポイント表'!$B$2:$Z$26,MATCH('Aクラス月別'!CF15,'ポイント表'!$A$2:$A$26,0),MATCH('Aクラス月別'!CG15,'ポイント表'!$B$1:$Z$1,0)))</f>
      </c>
      <c r="CN15" s="86">
        <f>IF(CH15="","",INDEX('ポイント表'!$B$2:$Z$26,MATCH('Aクラス月別'!CJ15,'ポイント表'!$A$2:$A$26,0),MATCH('Aクラス月別'!CK15,'ポイント表'!$B$1:$Z$1,0)))</f>
      </c>
      <c r="CO15" s="84">
        <f t="shared" si="54"/>
      </c>
      <c r="CP15" s="92">
        <f t="shared" si="55"/>
      </c>
      <c r="CQ15" s="98">
        <f>IF('【入力】Gross・HC'!V15="","",'【入力】Gross・HC'!V15)</f>
      </c>
      <c r="CR15" s="78">
        <f>IF('【入力】Gross・HC'!W15="","",'【入力】Gross・HC'!W15)</f>
      </c>
      <c r="CS15" s="97">
        <f t="shared" si="56"/>
      </c>
      <c r="CT15" s="92">
        <f t="shared" si="57"/>
      </c>
      <c r="CU15" s="85">
        <f t="shared" si="58"/>
      </c>
      <c r="CV15" s="104">
        <f>IF(CQ15="","",INDEX('ポイント表'!$B$2:$Z$26,MATCH('Aクラス月別'!CO15,'ポイント表'!$A$2:$A$26,0),MATCH('Aクラス月別'!CP15,'ポイント表'!$B$1:$Z$1,0)))</f>
      </c>
      <c r="CW15" s="86">
        <f>IF(CQ15="","",INDEX('ポイント表'!$B$2:$Z$26,MATCH('Aクラス月別'!CS15,'ポイント表'!$A$2:$A$26,0),MATCH('Aクラス月別'!CT15,'ポイント表'!$B$1:$Z$1,0)))</f>
      </c>
      <c r="CX15" s="84">
        <f t="shared" si="59"/>
      </c>
      <c r="CY15" s="92">
        <f t="shared" si="60"/>
      </c>
      <c r="CZ15" s="97">
        <f>IF('【入力】Gross・HC'!X15="","",'【入力】Gross・HC'!X15)</f>
      </c>
      <c r="DA15" s="85">
        <f>IF('【入力】Gross・HC'!Y15="","",'【入力】Gross・HC'!Y15)</f>
      </c>
      <c r="DB15" s="97">
        <f t="shared" si="61"/>
      </c>
      <c r="DC15" s="92">
        <f t="shared" si="62"/>
      </c>
      <c r="DD15" s="85">
        <f t="shared" si="63"/>
      </c>
      <c r="DE15" s="104">
        <f>IF(CZ15="","",INDEX('ポイント表'!$B$2:$Z$26,MATCH('Aクラス月別'!CX15,'ポイント表'!$A$2:$A$26,0),MATCH('Aクラス月別'!CY15,'ポイント表'!$B$1:$Z$1,0)))</f>
      </c>
      <c r="DF15" s="104">
        <f>IF(CZ15="","",INDEX('ポイント表'!$B$2:$Z$26,MATCH('Aクラス月別'!DB15,'ポイント表'!$A$2:$A$26,0),MATCH('Aクラス月別'!DC15,'ポイント表'!$B$1:$Z$1,0)))</f>
      </c>
      <c r="DG15" s="141">
        <f t="shared" si="0"/>
        <v>5</v>
      </c>
      <c r="DH15" s="98">
        <f t="shared" si="1"/>
        <v>13</v>
      </c>
      <c r="DI15" s="143" t="e">
        <f t="shared" si="2"/>
        <v>#VALUE!</v>
      </c>
      <c r="DJ15" s="130" t="e">
        <f t="shared" si="3"/>
        <v>#VALUE!</v>
      </c>
    </row>
    <row r="16" spans="1:114" ht="11.25">
      <c r="A16" s="1">
        <f>メンバー!C15</f>
        <v>0</v>
      </c>
      <c r="B16" s="9" t="str">
        <f>メンバー!A15</f>
        <v>山中　智</v>
      </c>
      <c r="C16" s="106">
        <f t="shared" si="4"/>
      </c>
      <c r="D16" s="107">
        <f t="shared" si="5"/>
      </c>
      <c r="E16" s="108">
        <f>IF('【入力】Gross・HC'!B16="","",'【入力】Gross・HC'!B16)</f>
      </c>
      <c r="F16" s="109">
        <f>IF('【入力】Gross・HC'!C16="","",'【入力】Gross・HC'!C16)</f>
      </c>
      <c r="G16" s="108">
        <f t="shared" si="6"/>
      </c>
      <c r="H16" s="107">
        <f t="shared" si="7"/>
      </c>
      <c r="I16" s="109">
        <f t="shared" si="8"/>
      </c>
      <c r="J16" s="110">
        <f>IF(E16="","",INDEX('ポイント表'!$B$2:$Z$26,MATCH('Aクラス月別'!C16,'ポイント表'!$A$2:$A$26,0),MATCH('Aクラス月別'!D16,'ポイント表'!$B$1:$Z$1,0)))</f>
      </c>
      <c r="K16" s="111">
        <f>IF(E16="","",INDEX('ポイント表'!$B$2:$Z$26,MATCH('Aクラス月別'!G16,'ポイント表'!$A$2:$A$26,0),MATCH('Aクラス月別'!H16,'ポイント表'!$B$1:$Z$1,0)))</f>
      </c>
      <c r="L16" s="83">
        <f>IF(N16="","",RANK(N16,N$3:N$16,1))</f>
        <v>9</v>
      </c>
      <c r="M16" s="94">
        <f t="shared" si="10"/>
        <v>2</v>
      </c>
      <c r="N16" s="99">
        <f>IF('【入力】Gross・HC'!D16="","",'【入力】Gross・HC'!D16)</f>
        <v>98</v>
      </c>
      <c r="O16" s="80">
        <f>IF('【入力】Gross・HC'!E16="","",'【入力】Gross・HC'!E16)</f>
      </c>
      <c r="P16" s="108" t="e">
        <f t="shared" si="11"/>
        <v>#VALUE!</v>
      </c>
      <c r="Q16" s="107">
        <f t="shared" si="12"/>
        <v>10</v>
      </c>
      <c r="R16" s="109" t="e">
        <f t="shared" si="13"/>
        <v>#VALUE!</v>
      </c>
      <c r="S16" s="110">
        <f>IF(N16="","",INDEX('ポイント表'!$B$2:$Z$26,MATCH('Aクラス月別'!L16,'ポイント表'!$A$2:$A$26,0),MATCH('Aクラス月別'!M16,'ポイント表'!$B$1:$Z$1,0)))</f>
        <v>2</v>
      </c>
      <c r="T16" s="111" t="e">
        <f>IF(N16="","",INDEX('ポイント表'!$B$2:$Z$26,MATCH('Aクラス月別'!P16,'ポイント表'!$A$2:$A$26,0),MATCH('Aクラス月別'!Q16,'ポイント表'!$B$1:$Z$1,0)))</f>
        <v>#VALUE!</v>
      </c>
      <c r="U16" s="83">
        <f>IF(W16="","",RANK(W16,W$3:W$16,1))</f>
      </c>
      <c r="V16" s="94">
        <f t="shared" si="15"/>
      </c>
      <c r="W16" s="99">
        <f>IF('【入力】Gross・HC'!F16="","",'【入力】Gross・HC'!F16)</f>
      </c>
      <c r="X16" s="80">
        <f>IF('【入力】Gross・HC'!G16="","",'【入力】Gross・HC'!G16)</f>
      </c>
      <c r="Y16" s="108">
        <f t="shared" si="16"/>
      </c>
      <c r="Z16" s="107">
        <f t="shared" si="17"/>
      </c>
      <c r="AA16" s="109">
        <f t="shared" si="18"/>
      </c>
      <c r="AB16" s="110">
        <f>IF(W16="","",INDEX('ポイント表'!$B$2:$Z$26,MATCH('Aクラス月別'!U16,'ポイント表'!$A$2:$A$26,0),MATCH('Aクラス月別'!V16,'ポイント表'!$B$1:$Z$1,0)))</f>
      </c>
      <c r="AC16" s="111">
        <f>IF(W16="","",INDEX('ポイント表'!$B$2:$Z$26,MATCH('Aクラス月別'!Y16,'ポイント表'!$A$2:$A$26,0),MATCH('Aクラス月別'!Z16,'ポイント表'!$B$1:$Z$1,0)))</f>
      </c>
      <c r="AD16" s="83">
        <f>IF(AF16="","",RANK(AF16,AF$3:AF$16,1))</f>
      </c>
      <c r="AE16" s="94">
        <f t="shared" si="20"/>
      </c>
      <c r="AF16" s="99">
        <f>IF('【入力】Gross・HC'!H16="","",'【入力】Gross・HC'!H16)</f>
      </c>
      <c r="AG16" s="80">
        <f>IF('【入力】Gross・HC'!I16="","",'【入力】Gross・HC'!I16)</f>
      </c>
      <c r="AH16" s="108">
        <f t="shared" si="21"/>
      </c>
      <c r="AI16" s="107">
        <f t="shared" si="22"/>
      </c>
      <c r="AJ16" s="109">
        <f t="shared" si="23"/>
      </c>
      <c r="AK16" s="110">
        <f>IF(AF16="","",INDEX('ポイント表'!$B$2:$Z$26,MATCH('Aクラス月別'!AD16,'ポイント表'!$A$2:$A$26,0),MATCH('Aクラス月別'!AE16,'ポイント表'!$B$1:$Z$1,0)))</f>
      </c>
      <c r="AL16" s="111">
        <f>IF(AF16="","",INDEX('ポイント表'!$B$2:$Z$26,MATCH('Aクラス月別'!AH16,'ポイント表'!$A$2:$A$26,0),MATCH('Aクラス月別'!AI16,'ポイント表'!$B$1:$Z$1,0)))</f>
      </c>
      <c r="AM16" s="83">
        <f>IF(AO16="","",RANK(AO16,AO$3:AO$16,1))</f>
      </c>
      <c r="AN16" s="94">
        <f t="shared" si="25"/>
      </c>
      <c r="AO16" s="108">
        <f>IF('【入力】Gross・HC'!J16="","",'【入力】Gross・HC'!J16)</f>
      </c>
      <c r="AP16" s="109">
        <f>IF('【入力】Gross・HC'!K16="","",'【入力】Gross・HC'!K16)</f>
      </c>
      <c r="AQ16" s="108">
        <f t="shared" si="26"/>
      </c>
      <c r="AR16" s="107">
        <f t="shared" si="27"/>
      </c>
      <c r="AS16" s="109">
        <f t="shared" si="28"/>
      </c>
      <c r="AT16" s="110">
        <f>IF(AO16="","",INDEX('ポイント表'!$B$2:$Z$26,MATCH('Aクラス月別'!AM16,'ポイント表'!$A$2:$A$26,0),MATCH('Aクラス月別'!AN16,'ポイント表'!$B$1:$Z$1,0)))</f>
      </c>
      <c r="AU16" s="111">
        <f>IF(AO16="","",INDEX('ポイント表'!$B$2:$Z$26,MATCH('Aクラス月別'!AQ16,'ポイント表'!$A$2:$A$26,0),MATCH('Aクラス月別'!AR16,'ポイント表'!$B$1:$Z$1,0)))</f>
      </c>
      <c r="AV16" s="83">
        <f>IF(AX16="","",RANK(AX16,AX$3:AX$16,1))</f>
        <v>3</v>
      </c>
      <c r="AW16" s="94">
        <f t="shared" si="30"/>
        <v>1</v>
      </c>
      <c r="AX16" s="99">
        <f>IF('【入力】Gross・HC'!L16="","",'【入力】Gross・HC'!L16)</f>
        <v>96</v>
      </c>
      <c r="AY16" s="80">
        <f>IF('【入力】Gross・HC'!M16="","",'【入力】Gross・HC'!M16)</f>
      </c>
      <c r="AZ16" s="108" t="e">
        <f t="shared" si="31"/>
        <v>#VALUE!</v>
      </c>
      <c r="BA16" s="107">
        <f t="shared" si="32"/>
        <v>5</v>
      </c>
      <c r="BB16" s="109" t="e">
        <f t="shared" si="33"/>
        <v>#VALUE!</v>
      </c>
      <c r="BC16" s="110">
        <f>IF(AX16="","",INDEX('ポイント表'!$B$2:$Z$26,MATCH('Aクラス月別'!AV16,'ポイント表'!$A$2:$A$26,0),MATCH('Aクラス月別'!AW16,'ポイント表'!$B$1:$Z$1,0)))</f>
        <v>15</v>
      </c>
      <c r="BD16" s="111" t="e">
        <f>IF(AX16="","",INDEX('ポイント表'!$B$2:$Z$26,MATCH('Aクラス月別'!AZ16,'ポイント表'!$A$2:$A$26,0),MATCH('Aクラス月別'!BA16,'ポイント表'!$B$1:$Z$1,0)))</f>
        <v>#VALUE!</v>
      </c>
      <c r="BE16" s="83">
        <f>IF(BG16="","",RANK(BG16,BG$3:BG$16,1))</f>
      </c>
      <c r="BF16" s="94">
        <f t="shared" si="35"/>
      </c>
      <c r="BG16" s="99">
        <f>IF('【入力】Gross・HC'!N16="","",'【入力】Gross・HC'!N16)</f>
      </c>
      <c r="BH16" s="80">
        <f>IF('【入力】Gross・HC'!O16="","",'【入力】Gross・HC'!O16)</f>
      </c>
      <c r="BI16" s="108">
        <f t="shared" si="36"/>
      </c>
      <c r="BJ16" s="107">
        <f t="shared" si="37"/>
      </c>
      <c r="BK16" s="109">
        <f t="shared" si="38"/>
      </c>
      <c r="BL16" s="110">
        <f>IF(BG16="","",INDEX('ポイント表'!$B$2:$Z$26,MATCH('Aクラス月別'!BE16,'ポイント表'!$A$2:$A$26,0),MATCH('Aクラス月別'!BF16,'ポイント表'!$B$1:$Z$1,0)))</f>
      </c>
      <c r="BM16" s="111">
        <f>IF(BG16="","",INDEX('ポイント表'!$B$2:$Z$26,MATCH('Aクラス月別'!BI16,'ポイント表'!$A$2:$A$26,0),MATCH('Aクラス月別'!BJ16,'ポイント表'!$B$1:$Z$1,0)))</f>
      </c>
      <c r="BN16" s="83">
        <f>IF(BP16="","",RANK(BP16,BP$3:BP$16,1))</f>
        <v>4</v>
      </c>
      <c r="BO16" s="94">
        <f t="shared" si="40"/>
        <v>1</v>
      </c>
      <c r="BP16" s="108">
        <f>IF('【入力】Gross・HC'!P16="","",'【入力】Gross・HC'!P16)</f>
        <v>93</v>
      </c>
      <c r="BQ16" s="109">
        <f>IF('【入力】Gross・HC'!Q16="","",'【入力】Gross・HC'!Q16)</f>
      </c>
      <c r="BR16" s="108" t="e">
        <f t="shared" si="41"/>
        <v>#VALUE!</v>
      </c>
      <c r="BS16" s="107">
        <f t="shared" si="42"/>
        <v>5</v>
      </c>
      <c r="BT16" s="109" t="e">
        <f t="shared" si="43"/>
        <v>#VALUE!</v>
      </c>
      <c r="BU16" s="110">
        <f>IF(BP16="","",INDEX('ポイント表'!$B$2:$Z$26,MATCH('Aクラス月別'!BN16,'ポイント表'!$A$2:$A$26,0),MATCH('Aクラス月別'!BO16,'ポイント表'!$B$1:$Z$1,0)))</f>
        <v>13</v>
      </c>
      <c r="BV16" s="111" t="e">
        <f>IF(BP16="","",INDEX('ポイント表'!$B$2:$Z$26,MATCH('Aクラス月別'!BR16,'ポイント表'!$A$2:$A$26,0),MATCH('Aクラス月別'!BS16,'ポイント表'!$B$1:$Z$1,0)))</f>
        <v>#VALUE!</v>
      </c>
      <c r="BW16" s="83">
        <f>IF(BY16="","",RANK(BY16,BY$3:BY$16,1))</f>
      </c>
      <c r="BX16" s="94">
        <f t="shared" si="45"/>
      </c>
      <c r="BY16" s="99">
        <f>IF('【入力】Gross・HC'!R16="","",'【入力】Gross・HC'!R16)</f>
      </c>
      <c r="BZ16" s="80">
        <f>IF('【入力】Gross・HC'!S16="","",'【入力】Gross・HC'!S16)</f>
      </c>
      <c r="CA16" s="108">
        <f t="shared" si="46"/>
      </c>
      <c r="CB16" s="107">
        <f t="shared" si="47"/>
      </c>
      <c r="CC16" s="109">
        <f t="shared" si="48"/>
      </c>
      <c r="CD16" s="110">
        <f>IF(BY16="","",INDEX('ポイント表'!$B$2:$Z$26,MATCH('Aクラス月別'!BW16,'ポイント表'!$A$2:$A$26,0),MATCH('Aクラス月別'!BX16,'ポイント表'!$B$1:$Z$1,0)))</f>
      </c>
      <c r="CE16" s="111">
        <f>IF(BY16="","",INDEX('ポイント表'!$B$2:$Z$26,MATCH('Aクラス月別'!CA16,'ポイント表'!$A$2:$A$26,0),MATCH('Aクラス月別'!CB16,'ポイント表'!$B$1:$Z$1,0)))</f>
      </c>
      <c r="CF16" s="83">
        <f>IF(CH16="","",RANK(CH16,CH$3:CH$16,1))</f>
      </c>
      <c r="CG16" s="94">
        <f t="shared" si="50"/>
      </c>
      <c r="CH16" s="99">
        <f>IF('【入力】Gross・HC'!T16="","",'【入力】Gross・HC'!T16)</f>
      </c>
      <c r="CI16" s="80">
        <f>IF('【入力】Gross・HC'!U16="","",'【入力】Gross・HC'!U16)</f>
      </c>
      <c r="CJ16" s="108">
        <f t="shared" si="51"/>
      </c>
      <c r="CK16" s="107">
        <f t="shared" si="52"/>
      </c>
      <c r="CL16" s="109">
        <f t="shared" si="53"/>
      </c>
      <c r="CM16" s="110">
        <f>IF(CH16="","",INDEX('ポイント表'!$B$2:$Z$26,MATCH('Aクラス月別'!CF16,'ポイント表'!$A$2:$A$26,0),MATCH('Aクラス月別'!CG16,'ポイント表'!$B$1:$Z$1,0)))</f>
      </c>
      <c r="CN16" s="111">
        <f>IF(CH16="","",INDEX('ポイント表'!$B$2:$Z$26,MATCH('Aクラス月別'!CJ16,'ポイント表'!$A$2:$A$26,0),MATCH('Aクラス月別'!CK16,'ポイント表'!$B$1:$Z$1,0)))</f>
      </c>
      <c r="CO16" s="83">
        <f>IF(CQ16="","",RANK(CQ16,CQ$3:CQ$16,1))</f>
      </c>
      <c r="CP16" s="94">
        <f t="shared" si="55"/>
      </c>
      <c r="CQ16" s="99">
        <f>IF('【入力】Gross・HC'!V16="","",'【入力】Gross・HC'!V16)</f>
      </c>
      <c r="CR16" s="80">
        <f>IF('【入力】Gross・HC'!W16="","",'【入力】Gross・HC'!W16)</f>
      </c>
      <c r="CS16" s="108">
        <f t="shared" si="56"/>
      </c>
      <c r="CT16" s="107">
        <f t="shared" si="57"/>
      </c>
      <c r="CU16" s="109">
        <f t="shared" si="58"/>
      </c>
      <c r="CV16" s="110">
        <f>IF(CQ16="","",INDEX('ポイント表'!$B$2:$Z$26,MATCH('Aクラス月別'!CO16,'ポイント表'!$A$2:$A$26,0),MATCH('Aクラス月別'!CP16,'ポイント表'!$B$1:$Z$1,0)))</f>
      </c>
      <c r="CW16" s="111">
        <f>IF(CQ16="","",INDEX('ポイント表'!$B$2:$Z$26,MATCH('Aクラス月別'!CS16,'ポイント表'!$A$2:$A$26,0),MATCH('Aクラス月別'!CT16,'ポイント表'!$B$1:$Z$1,0)))</f>
      </c>
      <c r="CX16" s="83">
        <f>IF(CZ16="","",RANK(CZ16,CZ$3:CZ$16,1))</f>
      </c>
      <c r="CY16" s="94">
        <f t="shared" si="60"/>
      </c>
      <c r="CZ16" s="99">
        <f>IF('【入力】Gross・HC'!X16="","",'【入力】Gross・HC'!X16)</f>
      </c>
      <c r="DA16" s="80">
        <f>IF('【入力】Gross・HC'!Y16="","",'【入力】Gross・HC'!Y16)</f>
      </c>
      <c r="DB16" s="108">
        <f t="shared" si="61"/>
      </c>
      <c r="DC16" s="107">
        <f t="shared" si="62"/>
      </c>
      <c r="DD16" s="109">
        <f t="shared" si="63"/>
      </c>
      <c r="DE16" s="110">
        <f>IF(CZ16="","",INDEX('ポイント表'!$B$2:$Z$26,MATCH('Aクラス月別'!CX16,'ポイント表'!$A$2:$A$26,0),MATCH('Aクラス月別'!CY16,'ポイント表'!$B$1:$Z$1,0)))</f>
      </c>
      <c r="DF16" s="110">
        <f>IF(CZ16="","",INDEX('ポイント表'!$B$2:$Z$26,MATCH('Aクラス月別'!DB16,'ポイント表'!$A$2:$A$26,0),MATCH('Aクラス月別'!DC16,'ポイント表'!$B$1:$Z$1,0)))</f>
      </c>
      <c r="DG16" s="142">
        <f t="shared" si="0"/>
        <v>30</v>
      </c>
      <c r="DH16" s="99">
        <f t="shared" si="1"/>
        <v>7</v>
      </c>
      <c r="DI16" s="144" t="e">
        <f t="shared" si="2"/>
        <v>#VALUE!</v>
      </c>
      <c r="DJ16" s="131" t="e">
        <f t="shared" si="3"/>
        <v>#VALUE!</v>
      </c>
    </row>
  </sheetData>
  <sheetProtection password="CC6D" sheet="1" objects="1" scenarios="1"/>
  <mergeCells count="14">
    <mergeCell ref="AM1:AU1"/>
    <mergeCell ref="AV1:BD1"/>
    <mergeCell ref="C1:K1"/>
    <mergeCell ref="L1:T1"/>
    <mergeCell ref="U1:AC1"/>
    <mergeCell ref="AD1:AL1"/>
    <mergeCell ref="CO1:CW1"/>
    <mergeCell ref="CX1:DF1"/>
    <mergeCell ref="DG1:DJ1"/>
    <mergeCell ref="B1:B2"/>
    <mergeCell ref="BE1:BM1"/>
    <mergeCell ref="BN1:BV1"/>
    <mergeCell ref="BW1:CE1"/>
    <mergeCell ref="CF1:CN1"/>
  </mergeCells>
  <conditionalFormatting sqref="B3">
    <cfRule type="expression" priority="8" dxfId="9">
      <formula>"メンバー!$C$2=""○"""</formula>
    </cfRule>
    <cfRule type="colorScale" priority="7" dxfId="10">
      <colorScale>
        <cfvo type="min" val="0"/>
        <cfvo type="max"/>
        <color rgb="FFFF7128"/>
        <color rgb="FFFFEF9C"/>
      </colorScale>
    </cfRule>
  </conditionalFormatting>
  <conditionalFormatting sqref="B3:DI16">
    <cfRule type="expression" priority="3" dxfId="0">
      <formula>$A3="○"</formula>
    </cfRule>
  </conditionalFormatting>
  <conditionalFormatting sqref="DJ3:DJ16">
    <cfRule type="expression" priority="1" dxfId="0">
      <formula>$A3="○"</formula>
    </cfRule>
  </conditionalFormatting>
  <printOptions/>
  <pageMargins left="0.35433070866141736" right="0.3937007874015748" top="0.7480314960629921" bottom="0.7480314960629921" header="0.31496062992125984" footer="0.31496062992125984"/>
  <pageSetup horizontalDpi="600" verticalDpi="600" orientation="landscape" paperSize="9" scale="2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24"/>
  <sheetViews>
    <sheetView showGridLines="0" showRowColHeader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9" sqref="G29"/>
    </sheetView>
  </sheetViews>
  <sheetFormatPr defaultColWidth="5.28125" defaultRowHeight="15"/>
  <cols>
    <col min="1" max="1" width="5.28125" style="1" hidden="1" customWidth="1"/>
    <col min="2" max="2" width="9.421875" style="1" customWidth="1"/>
    <col min="3" max="3" width="5.421875" style="77" customWidth="1"/>
    <col min="4" max="4" width="5.421875" style="77" hidden="1" customWidth="1"/>
    <col min="5" max="5" width="5.421875" style="100" bestFit="1" customWidth="1"/>
    <col min="6" max="6" width="5.421875" style="57" bestFit="1" customWidth="1"/>
    <col min="7" max="7" width="5.421875" style="100" bestFit="1" customWidth="1"/>
    <col min="8" max="8" width="5.421875" style="100" hidden="1" customWidth="1"/>
    <col min="9" max="11" width="5.421875" style="57" bestFit="1" customWidth="1"/>
    <col min="12" max="12" width="5.421875" style="1" bestFit="1" customWidth="1"/>
    <col min="13" max="13" width="5.421875" style="1" hidden="1" customWidth="1"/>
    <col min="14" max="16" width="5.421875" style="1" bestFit="1" customWidth="1"/>
    <col min="17" max="17" width="5.421875" style="1" hidden="1" customWidth="1"/>
    <col min="18" max="20" width="5.421875" style="1" bestFit="1" customWidth="1"/>
    <col min="21" max="21" width="5.28125" style="1" customWidth="1"/>
    <col min="22" max="22" width="0" style="1" hidden="1" customWidth="1"/>
    <col min="23" max="25" width="5.28125" style="1" customWidth="1"/>
    <col min="26" max="26" width="0" style="1" hidden="1" customWidth="1"/>
    <col min="27" max="30" width="5.28125" style="1" customWidth="1"/>
    <col min="31" max="31" width="0" style="1" hidden="1" customWidth="1"/>
    <col min="32" max="34" width="5.28125" style="1" customWidth="1"/>
    <col min="35" max="35" width="0" style="1" hidden="1" customWidth="1"/>
    <col min="36" max="39" width="5.28125" style="1" customWidth="1"/>
    <col min="40" max="40" width="0" style="1" hidden="1" customWidth="1"/>
    <col min="41" max="43" width="5.28125" style="1" customWidth="1"/>
    <col min="44" max="44" width="0" style="1" hidden="1" customWidth="1"/>
    <col min="45" max="48" width="5.28125" style="1" customWidth="1"/>
    <col min="49" max="49" width="0" style="1" hidden="1" customWidth="1"/>
    <col min="50" max="52" width="5.28125" style="1" customWidth="1"/>
    <col min="53" max="53" width="0" style="1" hidden="1" customWidth="1"/>
    <col min="54" max="57" width="5.28125" style="1" customWidth="1"/>
    <col min="58" max="58" width="0" style="1" hidden="1" customWidth="1"/>
    <col min="59" max="61" width="5.28125" style="1" customWidth="1"/>
    <col min="62" max="62" width="0" style="1" hidden="1" customWidth="1"/>
    <col min="63" max="66" width="5.28125" style="1" customWidth="1"/>
    <col min="67" max="67" width="0" style="1" hidden="1" customWidth="1"/>
    <col min="68" max="70" width="5.28125" style="1" customWidth="1"/>
    <col min="71" max="71" width="0" style="1" hidden="1" customWidth="1"/>
    <col min="72" max="75" width="5.28125" style="1" customWidth="1"/>
    <col min="76" max="76" width="0" style="1" hidden="1" customWidth="1"/>
    <col min="77" max="79" width="5.28125" style="1" customWidth="1"/>
    <col min="80" max="80" width="0" style="1" hidden="1" customWidth="1"/>
    <col min="81" max="84" width="5.28125" style="1" customWidth="1"/>
    <col min="85" max="85" width="0" style="1" hidden="1" customWidth="1"/>
    <col min="86" max="88" width="5.28125" style="1" customWidth="1"/>
    <col min="89" max="89" width="0" style="1" hidden="1" customWidth="1"/>
    <col min="90" max="93" width="5.28125" style="1" customWidth="1"/>
    <col min="94" max="94" width="0" style="1" hidden="1" customWidth="1"/>
    <col min="95" max="97" width="5.28125" style="1" customWidth="1"/>
    <col min="98" max="98" width="0" style="1" hidden="1" customWidth="1"/>
    <col min="99" max="102" width="5.28125" style="1" customWidth="1"/>
    <col min="103" max="103" width="0" style="1" hidden="1" customWidth="1"/>
    <col min="104" max="106" width="5.28125" style="1" customWidth="1"/>
    <col min="107" max="107" width="0" style="1" hidden="1" customWidth="1"/>
    <col min="108" max="110" width="5.28125" style="1" customWidth="1"/>
    <col min="111" max="113" width="6.57421875" style="100" customWidth="1"/>
    <col min="114" max="114" width="6.57421875" style="1" customWidth="1"/>
    <col min="115" max="16384" width="5.28125" style="1" customWidth="1"/>
  </cols>
  <sheetData>
    <row r="1" spans="2:114" s="87" customFormat="1" ht="13.5" customHeight="1">
      <c r="B1" s="174"/>
      <c r="C1" s="165" t="s">
        <v>36</v>
      </c>
      <c r="D1" s="166"/>
      <c r="E1" s="166"/>
      <c r="F1" s="166"/>
      <c r="G1" s="166"/>
      <c r="H1" s="166"/>
      <c r="I1" s="166"/>
      <c r="J1" s="166"/>
      <c r="K1" s="167"/>
      <c r="L1" s="168" t="s">
        <v>38</v>
      </c>
      <c r="M1" s="169"/>
      <c r="N1" s="169"/>
      <c r="O1" s="169"/>
      <c r="P1" s="169"/>
      <c r="Q1" s="169"/>
      <c r="R1" s="169"/>
      <c r="S1" s="169"/>
      <c r="T1" s="170"/>
      <c r="U1" s="165" t="s">
        <v>41</v>
      </c>
      <c r="V1" s="166"/>
      <c r="W1" s="166"/>
      <c r="X1" s="166"/>
      <c r="Y1" s="166"/>
      <c r="Z1" s="166"/>
      <c r="AA1" s="166"/>
      <c r="AB1" s="166"/>
      <c r="AC1" s="167"/>
      <c r="AD1" s="168" t="s">
        <v>42</v>
      </c>
      <c r="AE1" s="169"/>
      <c r="AF1" s="169"/>
      <c r="AG1" s="169"/>
      <c r="AH1" s="169"/>
      <c r="AI1" s="169"/>
      <c r="AJ1" s="169"/>
      <c r="AK1" s="169"/>
      <c r="AL1" s="170"/>
      <c r="AM1" s="165" t="s">
        <v>43</v>
      </c>
      <c r="AN1" s="166"/>
      <c r="AO1" s="166"/>
      <c r="AP1" s="166"/>
      <c r="AQ1" s="166"/>
      <c r="AR1" s="166"/>
      <c r="AS1" s="166"/>
      <c r="AT1" s="166"/>
      <c r="AU1" s="167"/>
      <c r="AV1" s="168" t="s">
        <v>44</v>
      </c>
      <c r="AW1" s="169"/>
      <c r="AX1" s="169"/>
      <c r="AY1" s="169"/>
      <c r="AZ1" s="169"/>
      <c r="BA1" s="169"/>
      <c r="BB1" s="169"/>
      <c r="BC1" s="169"/>
      <c r="BD1" s="170"/>
      <c r="BE1" s="165" t="s">
        <v>45</v>
      </c>
      <c r="BF1" s="166"/>
      <c r="BG1" s="166"/>
      <c r="BH1" s="166"/>
      <c r="BI1" s="166"/>
      <c r="BJ1" s="166"/>
      <c r="BK1" s="166"/>
      <c r="BL1" s="166"/>
      <c r="BM1" s="167"/>
      <c r="BN1" s="168" t="s">
        <v>46</v>
      </c>
      <c r="BO1" s="169"/>
      <c r="BP1" s="169"/>
      <c r="BQ1" s="169"/>
      <c r="BR1" s="169"/>
      <c r="BS1" s="169"/>
      <c r="BT1" s="169"/>
      <c r="BU1" s="169"/>
      <c r="BV1" s="170"/>
      <c r="BW1" s="165" t="s">
        <v>47</v>
      </c>
      <c r="BX1" s="166"/>
      <c r="BY1" s="166"/>
      <c r="BZ1" s="166"/>
      <c r="CA1" s="166"/>
      <c r="CB1" s="166"/>
      <c r="CC1" s="166"/>
      <c r="CD1" s="166"/>
      <c r="CE1" s="167"/>
      <c r="CF1" s="168" t="s">
        <v>62</v>
      </c>
      <c r="CG1" s="169"/>
      <c r="CH1" s="169"/>
      <c r="CI1" s="169"/>
      <c r="CJ1" s="169"/>
      <c r="CK1" s="169"/>
      <c r="CL1" s="169"/>
      <c r="CM1" s="169"/>
      <c r="CN1" s="170"/>
      <c r="CO1" s="165" t="s">
        <v>49</v>
      </c>
      <c r="CP1" s="166"/>
      <c r="CQ1" s="166"/>
      <c r="CR1" s="166"/>
      <c r="CS1" s="166"/>
      <c r="CT1" s="166"/>
      <c r="CU1" s="166"/>
      <c r="CV1" s="166"/>
      <c r="CW1" s="167"/>
      <c r="CX1" s="168" t="s">
        <v>50</v>
      </c>
      <c r="CY1" s="169"/>
      <c r="CZ1" s="169"/>
      <c r="DA1" s="169"/>
      <c r="DB1" s="169"/>
      <c r="DC1" s="169"/>
      <c r="DD1" s="169"/>
      <c r="DE1" s="169"/>
      <c r="DF1" s="169"/>
      <c r="DG1" s="171" t="s">
        <v>63</v>
      </c>
      <c r="DH1" s="172"/>
      <c r="DI1" s="172"/>
      <c r="DJ1" s="173"/>
    </row>
    <row r="2" spans="2:114" s="88" customFormat="1" ht="22.5">
      <c r="B2" s="175"/>
      <c r="C2" s="102" t="s">
        <v>59</v>
      </c>
      <c r="D2" s="91"/>
      <c r="E2" s="96" t="s">
        <v>39</v>
      </c>
      <c r="F2" s="89" t="s">
        <v>40</v>
      </c>
      <c r="G2" s="105" t="s">
        <v>60</v>
      </c>
      <c r="H2" s="105"/>
      <c r="I2" s="89" t="s">
        <v>56</v>
      </c>
      <c r="J2" s="103" t="s">
        <v>57</v>
      </c>
      <c r="K2" s="101" t="s">
        <v>58</v>
      </c>
      <c r="L2" s="112" t="s">
        <v>59</v>
      </c>
      <c r="M2" s="95"/>
      <c r="N2" s="113" t="s">
        <v>39</v>
      </c>
      <c r="O2" s="90" t="s">
        <v>40</v>
      </c>
      <c r="P2" s="114" t="s">
        <v>60</v>
      </c>
      <c r="Q2" s="114"/>
      <c r="R2" s="90" t="s">
        <v>56</v>
      </c>
      <c r="S2" s="115" t="s">
        <v>57</v>
      </c>
      <c r="T2" s="116" t="s">
        <v>58</v>
      </c>
      <c r="U2" s="102" t="s">
        <v>59</v>
      </c>
      <c r="V2" s="91"/>
      <c r="W2" s="96" t="s">
        <v>39</v>
      </c>
      <c r="X2" s="89" t="s">
        <v>40</v>
      </c>
      <c r="Y2" s="105" t="s">
        <v>60</v>
      </c>
      <c r="Z2" s="105"/>
      <c r="AA2" s="89" t="s">
        <v>56</v>
      </c>
      <c r="AB2" s="103" t="s">
        <v>57</v>
      </c>
      <c r="AC2" s="101" t="s">
        <v>58</v>
      </c>
      <c r="AD2" s="112" t="s">
        <v>59</v>
      </c>
      <c r="AE2" s="95"/>
      <c r="AF2" s="113" t="s">
        <v>39</v>
      </c>
      <c r="AG2" s="90" t="s">
        <v>40</v>
      </c>
      <c r="AH2" s="114" t="s">
        <v>60</v>
      </c>
      <c r="AI2" s="114"/>
      <c r="AJ2" s="90" t="s">
        <v>56</v>
      </c>
      <c r="AK2" s="115" t="s">
        <v>57</v>
      </c>
      <c r="AL2" s="116" t="s">
        <v>58</v>
      </c>
      <c r="AM2" s="102" t="s">
        <v>59</v>
      </c>
      <c r="AN2" s="91"/>
      <c r="AO2" s="96" t="s">
        <v>39</v>
      </c>
      <c r="AP2" s="89" t="s">
        <v>40</v>
      </c>
      <c r="AQ2" s="105" t="s">
        <v>60</v>
      </c>
      <c r="AR2" s="105"/>
      <c r="AS2" s="89" t="s">
        <v>56</v>
      </c>
      <c r="AT2" s="103" t="s">
        <v>57</v>
      </c>
      <c r="AU2" s="101" t="s">
        <v>58</v>
      </c>
      <c r="AV2" s="112" t="s">
        <v>59</v>
      </c>
      <c r="AW2" s="95"/>
      <c r="AX2" s="113" t="s">
        <v>39</v>
      </c>
      <c r="AY2" s="90" t="s">
        <v>40</v>
      </c>
      <c r="AZ2" s="114" t="s">
        <v>60</v>
      </c>
      <c r="BA2" s="114"/>
      <c r="BB2" s="90" t="s">
        <v>56</v>
      </c>
      <c r="BC2" s="115" t="s">
        <v>57</v>
      </c>
      <c r="BD2" s="116" t="s">
        <v>58</v>
      </c>
      <c r="BE2" s="102" t="s">
        <v>59</v>
      </c>
      <c r="BF2" s="91"/>
      <c r="BG2" s="96" t="s">
        <v>39</v>
      </c>
      <c r="BH2" s="89" t="s">
        <v>40</v>
      </c>
      <c r="BI2" s="105" t="s">
        <v>60</v>
      </c>
      <c r="BJ2" s="105"/>
      <c r="BK2" s="89" t="s">
        <v>56</v>
      </c>
      <c r="BL2" s="103" t="s">
        <v>57</v>
      </c>
      <c r="BM2" s="101" t="s">
        <v>58</v>
      </c>
      <c r="BN2" s="112" t="s">
        <v>59</v>
      </c>
      <c r="BO2" s="95"/>
      <c r="BP2" s="113" t="s">
        <v>39</v>
      </c>
      <c r="BQ2" s="90" t="s">
        <v>40</v>
      </c>
      <c r="BR2" s="114" t="s">
        <v>60</v>
      </c>
      <c r="BS2" s="114"/>
      <c r="BT2" s="90" t="s">
        <v>56</v>
      </c>
      <c r="BU2" s="115" t="s">
        <v>57</v>
      </c>
      <c r="BV2" s="116" t="s">
        <v>58</v>
      </c>
      <c r="BW2" s="102" t="s">
        <v>59</v>
      </c>
      <c r="BX2" s="91"/>
      <c r="BY2" s="96" t="s">
        <v>39</v>
      </c>
      <c r="BZ2" s="89" t="s">
        <v>40</v>
      </c>
      <c r="CA2" s="105" t="s">
        <v>60</v>
      </c>
      <c r="CB2" s="105"/>
      <c r="CC2" s="89" t="s">
        <v>56</v>
      </c>
      <c r="CD2" s="103" t="s">
        <v>57</v>
      </c>
      <c r="CE2" s="101" t="s">
        <v>58</v>
      </c>
      <c r="CF2" s="112" t="s">
        <v>59</v>
      </c>
      <c r="CG2" s="95"/>
      <c r="CH2" s="113" t="s">
        <v>39</v>
      </c>
      <c r="CI2" s="90" t="s">
        <v>40</v>
      </c>
      <c r="CJ2" s="114" t="s">
        <v>60</v>
      </c>
      <c r="CK2" s="114"/>
      <c r="CL2" s="90" t="s">
        <v>56</v>
      </c>
      <c r="CM2" s="115" t="s">
        <v>57</v>
      </c>
      <c r="CN2" s="116" t="s">
        <v>58</v>
      </c>
      <c r="CO2" s="102" t="s">
        <v>59</v>
      </c>
      <c r="CP2" s="91"/>
      <c r="CQ2" s="96" t="s">
        <v>39</v>
      </c>
      <c r="CR2" s="89" t="s">
        <v>40</v>
      </c>
      <c r="CS2" s="105" t="s">
        <v>60</v>
      </c>
      <c r="CT2" s="105"/>
      <c r="CU2" s="89" t="s">
        <v>56</v>
      </c>
      <c r="CV2" s="103" t="s">
        <v>57</v>
      </c>
      <c r="CW2" s="101" t="s">
        <v>58</v>
      </c>
      <c r="CX2" s="112" t="s">
        <v>59</v>
      </c>
      <c r="CY2" s="95"/>
      <c r="CZ2" s="113" t="s">
        <v>39</v>
      </c>
      <c r="DA2" s="90" t="s">
        <v>40</v>
      </c>
      <c r="DB2" s="114" t="s">
        <v>60</v>
      </c>
      <c r="DC2" s="114"/>
      <c r="DD2" s="90" t="s">
        <v>56</v>
      </c>
      <c r="DE2" s="115" t="s">
        <v>57</v>
      </c>
      <c r="DF2" s="115" t="s">
        <v>58</v>
      </c>
      <c r="DG2" s="127" t="s">
        <v>57</v>
      </c>
      <c r="DH2" s="128" t="s">
        <v>59</v>
      </c>
      <c r="DI2" s="128" t="s">
        <v>58</v>
      </c>
      <c r="DJ2" s="129" t="s">
        <v>60</v>
      </c>
    </row>
    <row r="3" spans="1:114" ht="11.25">
      <c r="A3" s="1">
        <f>メンバー!C16</f>
        <v>0</v>
      </c>
      <c r="B3" s="10" t="str">
        <f>メンバー!A16</f>
        <v>菊池 正彦</v>
      </c>
      <c r="C3" s="84">
        <f>IF(E3="","",RANK(E3,$E$3:$E$24,1))</f>
      </c>
      <c r="D3" s="92">
        <f>IF(E3="","",COUNTIF($C$3:$C$24,C3))</f>
      </c>
      <c r="E3" s="97">
        <f>IF('【入力】Gross・HC'!B17="","",'【入力】Gross・HC'!B17)</f>
      </c>
      <c r="F3" s="85">
        <f>IF('【入力】Gross・HC'!C17="","",'【入力】Gross・HC'!C17)</f>
      </c>
      <c r="G3" s="97">
        <f>IF(E3="","",RANK(I3,I$3:I$24,1))</f>
      </c>
      <c r="H3" s="92">
        <f>IF(E3="","",COUNTIF(G$3:G$24,G3))</f>
      </c>
      <c r="I3" s="85">
        <f>IF(E3="","",E3-F3)</f>
      </c>
      <c r="J3" s="104">
        <f>IF(E3="","",INDEX('ポイント表'!$B$2:$Z$26,MATCH('Bクラス月別'!C3,'ポイント表'!$A$2:$A$26,0),MATCH('Bクラス月別'!D3,'ポイント表'!$B$1:$Z$1,0)))</f>
      </c>
      <c r="K3" s="86">
        <f>IF(E3="","",INDEX('ポイント表'!$B$2:$Z$26,MATCH('Bクラス月別'!G3,'ポイント表'!$A$2:$A$26,0),MATCH('Bクラス月別'!H3,'ポイント表'!$B$1:$Z$1,0)))</f>
      </c>
      <c r="L3" s="84">
        <f>IF(N3="","",RANK(N3,N$3:N$24,1))</f>
      </c>
      <c r="M3" s="92">
        <f>IF(N3="","",COUNTIF(L$3:L$24,L3))</f>
      </c>
      <c r="N3" s="97">
        <f>IF('【入力】Gross・HC'!D17="","",'【入力】Gross・HC'!D17)</f>
      </c>
      <c r="O3" s="85">
        <f>IF('【入力】Gross・HC'!E17="","",'【入力】Gross・HC'!E17)</f>
      </c>
      <c r="P3" s="97">
        <f>IF(N3="","",RANK(R3,R$3:R$24,1))</f>
      </c>
      <c r="Q3" s="92">
        <f>IF(N3="","",COUNTIF(P$3:P$24,P3))</f>
      </c>
      <c r="R3" s="85">
        <f>IF(N3="","",N3-O3)</f>
      </c>
      <c r="S3" s="104">
        <f>IF(N3="","",INDEX('ポイント表'!$B$2:$Z$26,MATCH('Bクラス月別'!L3,'ポイント表'!$A$2:$A$26,0),MATCH('Bクラス月別'!M3,'ポイント表'!$B$1:$Z$1,0)))</f>
      </c>
      <c r="T3" s="86">
        <f>IF(N3="","",INDEX('ポイント表'!$B$2:$Z$26,MATCH('Bクラス月別'!P3,'ポイント表'!$A$2:$A$26,0),MATCH('Bクラス月別'!Q3,'ポイント表'!$B$1:$Z$1,0)))</f>
      </c>
      <c r="U3" s="84">
        <f>IF(W3="","",RANK(W3,W$3:W$24,1))</f>
      </c>
      <c r="V3" s="92">
        <f>IF(W3="","",COUNTIF(U$3:U$24,U3))</f>
      </c>
      <c r="W3" s="97">
        <f>IF('【入力】Gross・HC'!F17="","",'【入力】Gross・HC'!F17)</f>
      </c>
      <c r="X3" s="85">
        <f>IF('【入力】Gross・HC'!G17="","",'【入力】Gross・HC'!G17)</f>
      </c>
      <c r="Y3" s="97">
        <f>IF(W3="","",RANK(AA3,AA$3:AA$24,1))</f>
      </c>
      <c r="Z3" s="92">
        <f>IF(W3="","",COUNTIF(Y$3:Y$24,Y3))</f>
      </c>
      <c r="AA3" s="85">
        <f>IF(W3="","",W3-X3)</f>
      </c>
      <c r="AB3" s="104">
        <f>IF(W3="","",INDEX('ポイント表'!$B$2:$Z$26,MATCH('Bクラス月別'!U3,'ポイント表'!$A$2:$A$26,0),MATCH('Bクラス月別'!V3,'ポイント表'!$B$1:$Z$1,0)))</f>
      </c>
      <c r="AC3" s="86">
        <f>IF(W3="","",INDEX('ポイント表'!$B$2:$Z$26,MATCH('Bクラス月別'!Y3,'ポイント表'!$A$2:$A$26,0),MATCH('Bクラス月別'!Z3,'ポイント表'!$B$1:$Z$1,0)))</f>
      </c>
      <c r="AD3" s="84">
        <f>IF(AF3="","",RANK(AF3,AF$3:AF$24,1))</f>
        <v>4</v>
      </c>
      <c r="AE3" s="92">
        <f>IF(AF3="","",COUNTIF(AD$3:AD$24,AD3))</f>
        <v>1</v>
      </c>
      <c r="AF3" s="97">
        <f>IF('【入力】Gross・HC'!H17="","",'【入力】Gross・HC'!H17)</f>
        <v>87</v>
      </c>
      <c r="AG3" s="85">
        <f>IF('【入力】Gross・HC'!I17="","",'【入力】Gross・HC'!I17)</f>
      </c>
      <c r="AH3" s="97" t="e">
        <f>IF(AF3="","",RANK(AJ3,AJ$3:AJ$24,1))</f>
        <v>#VALUE!</v>
      </c>
      <c r="AI3" s="92">
        <f>IF(AF3="","",COUNTIF(AH$3:AH$24,AH3))</f>
        <v>6</v>
      </c>
      <c r="AJ3" s="85" t="e">
        <f>IF(AF3="","",AF3-AG3)</f>
        <v>#VALUE!</v>
      </c>
      <c r="AK3" s="104">
        <f>IF(AF3="","",INDEX('ポイント表'!$B$2:$Z$26,MATCH('Bクラス月別'!AD3,'ポイント表'!$A$2:$A$26,0),MATCH('Bクラス月別'!AE3,'ポイント表'!$B$1:$Z$1,0)))</f>
        <v>13</v>
      </c>
      <c r="AL3" s="86" t="e">
        <f>IF(AF3="","",INDEX('ポイント表'!$B$2:$Z$26,MATCH('Bクラス月別'!AH3,'ポイント表'!$A$2:$A$26,0),MATCH('Bクラス月別'!AI3,'ポイント表'!$B$1:$Z$1,0)))</f>
        <v>#VALUE!</v>
      </c>
      <c r="AM3" s="132">
        <f>IF(AO3="","",RANK(AO3,AO$3:AO$24,1))</f>
      </c>
      <c r="AN3" s="133">
        <f>IF(AO3="","",COUNTIF(AM$3:AM$24,AM3))</f>
      </c>
      <c r="AO3" s="124">
        <f>IF('【入力】Gross・HC'!J17="","",'【入力】Gross・HC'!J17)</f>
      </c>
      <c r="AP3" s="125">
        <f>IF('【入力】Gross・HC'!K17="","",'【入力】Gross・HC'!K17)</f>
      </c>
      <c r="AQ3" s="124">
        <f>IF(AO3="","",RANK(AS3,AS$3:AS$24,1))</f>
      </c>
      <c r="AR3" s="133">
        <f>IF(AO3="","",COUNTIF(AQ$3:AQ$24,AQ3))</f>
      </c>
      <c r="AS3" s="125">
        <f>IF(AO3="","",AO3-AP3)</f>
      </c>
      <c r="AT3" s="134">
        <f>IF(AO3="","",INDEX('ポイント表'!$B$2:$Z$26,MATCH('Bクラス月別'!AM3,'ポイント表'!$A$2:$A$26,0),MATCH('Bクラス月別'!AN3,'ポイント表'!$B$1:$Z$1,0)))</f>
      </c>
      <c r="AU3" s="135">
        <f>IF(AO3="","",INDEX('ポイント表'!$B$2:$Z$26,MATCH('Bクラス月別'!AQ3,'ポイント表'!$A$2:$A$26,0),MATCH('Bクラス月別'!AR3,'ポイント表'!$B$1:$Z$1,0)))</f>
      </c>
      <c r="AV3" s="84">
        <f>IF(AX3="","",RANK(AX3,AX$3:AX$24,1))</f>
      </c>
      <c r="AW3" s="92">
        <f>IF(AX3="","",COUNTIF(AV$3:AV$24,AV3))</f>
      </c>
      <c r="AX3" s="97">
        <f>IF('【入力】Gross・HC'!L17="","",'【入力】Gross・HC'!L17)</f>
      </c>
      <c r="AY3" s="85">
        <f>IF('【入力】Gross・HC'!M17="","",'【入力】Gross・HC'!M17)</f>
      </c>
      <c r="AZ3" s="97">
        <f>IF(AX3="","",RANK(BB3,BB$3:BB$24,1))</f>
      </c>
      <c r="BA3" s="92">
        <f>IF(AX3="","",COUNTIF(AZ$3:AZ$24,AZ3))</f>
      </c>
      <c r="BB3" s="85">
        <f>IF(AX3="","",AX3-AY3)</f>
      </c>
      <c r="BC3" s="104">
        <f>IF(AX3="","",INDEX('ポイント表'!$B$2:$Z$26,MATCH('Bクラス月別'!AV3,'ポイント表'!$A$2:$A$26,0),MATCH('Bクラス月別'!AW3,'ポイント表'!$B$1:$Z$1,0)))</f>
      </c>
      <c r="BD3" s="86">
        <f>IF(AX3="","",INDEX('ポイント表'!$B$2:$Z$26,MATCH('Bクラス月別'!AZ3,'ポイント表'!$A$2:$A$26,0),MATCH('Bクラス月別'!BA3,'ポイント表'!$B$1:$Z$1,0)))</f>
      </c>
      <c r="BE3" s="132">
        <f>IF(BG3="","",RANK(BG3,BG$3:BG$24,1))</f>
      </c>
      <c r="BF3" s="133">
        <f>IF(BG3="","",COUNTIF(BE$3:BE$24,BE3))</f>
      </c>
      <c r="BG3" s="124">
        <f>IF('【入力】Gross・HC'!N17="","",'【入力】Gross・HC'!N17)</f>
      </c>
      <c r="BH3" s="125">
        <f>IF('【入力】Gross・HC'!O17="","",'【入力】Gross・HC'!O17)</f>
      </c>
      <c r="BI3" s="124">
        <f>IF(BG3="","",RANK(BK3,BK$3:BK$24,1))</f>
      </c>
      <c r="BJ3" s="133">
        <f>IF(BG3="","",COUNTIF(BI$3:BI$24,BI3))</f>
      </c>
      <c r="BK3" s="125">
        <f>IF(BG3="","",BG3-BH3)</f>
      </c>
      <c r="BL3" s="134">
        <f>IF(BG3="","",INDEX('ポイント表'!$B$2:$Z$26,MATCH('Bクラス月別'!BE3,'ポイント表'!$A$2:$A$26,0),MATCH('Bクラス月別'!BF3,'ポイント表'!$B$1:$Z$1,0)))</f>
      </c>
      <c r="BM3" s="135">
        <f>IF(BG3="","",INDEX('ポイント表'!$B$2:$Z$26,MATCH('Bクラス月別'!BI3,'ポイント表'!$A$2:$A$26,0),MATCH('Bクラス月別'!BJ3,'ポイント表'!$B$1:$Z$1,0)))</f>
      </c>
      <c r="BN3" s="132">
        <f>IF(BP3="","",RANK(BP3,BP$3:BP$24,1))</f>
      </c>
      <c r="BO3" s="133">
        <f>IF(BP3="","",COUNTIF(BN$3:BN$24,BN3))</f>
      </c>
      <c r="BP3" s="124">
        <f>IF('【入力】Gross・HC'!P17="","",'【入力】Gross・HC'!P17)</f>
      </c>
      <c r="BQ3" s="125">
        <f>IF('【入力】Gross・HC'!Q17="","",'【入力】Gross・HC'!Q17)</f>
      </c>
      <c r="BR3" s="124">
        <f>IF(BP3="","",RANK(BT3,BT$3:BT$24,1))</f>
      </c>
      <c r="BS3" s="133">
        <f>IF(BP3="","",COUNTIF(BR$3:BR$24,BR3))</f>
      </c>
      <c r="BT3" s="125">
        <f>IF(BP3="","",BP3-BQ3)</f>
      </c>
      <c r="BU3" s="134">
        <f>IF(BP3="","",INDEX('ポイント表'!$B$2:$Z$26,MATCH('Bクラス月別'!BN3,'ポイント表'!$A$2:$A$26,0),MATCH('Bクラス月別'!BO3,'ポイント表'!$B$1:$Z$1,0)))</f>
      </c>
      <c r="BV3" s="135">
        <f>IF(BP3="","",INDEX('ポイント表'!$B$2:$Z$26,MATCH('Bクラス月別'!BR3,'ポイント表'!$A$2:$A$26,0),MATCH('Bクラス月別'!BS3,'ポイント表'!$B$1:$Z$1,0)))</f>
      </c>
      <c r="BW3" s="132">
        <f>IF(BY3="","",RANK(BY3,BY$3:BY$24,1))</f>
      </c>
      <c r="BX3" s="133">
        <f>IF(BY3="","",COUNTIF(BW$3:BW$24,BW3))</f>
      </c>
      <c r="BY3" s="124">
        <f>IF('【入力】Gross・HC'!R17="","",'【入力】Gross・HC'!R17)</f>
      </c>
      <c r="BZ3" s="125">
        <f>IF('【入力】Gross・HC'!S17="","",'【入力】Gross・HC'!S17)</f>
      </c>
      <c r="CA3" s="124">
        <f>IF(BY3="","",RANK(CC3,CC$3:CC$24,1))</f>
      </c>
      <c r="CB3" s="133">
        <f>IF(BY3="","",COUNTIF(CA$3:CA$24,CA3))</f>
      </c>
      <c r="CC3" s="125">
        <f>IF(BY3="","",BY3-BZ3)</f>
      </c>
      <c r="CD3" s="134">
        <f>IF(BY3="","",INDEX('ポイント表'!$B$2:$Z$26,MATCH('Bクラス月別'!BW3,'ポイント表'!$A$2:$A$26,0),MATCH('Bクラス月別'!BX3,'ポイント表'!$B$1:$Z$1,0)))</f>
      </c>
      <c r="CE3" s="135">
        <f>IF(BY3="","",INDEX('ポイント表'!$B$2:$Z$26,MATCH('Bクラス月別'!CA3,'ポイント表'!$A$2:$A$26,0),MATCH('Bクラス月別'!CB3,'ポイント表'!$B$1:$Z$1,0)))</f>
      </c>
      <c r="CF3" s="132">
        <f>IF(CH3="","",RANK(CH3,CH$3:CH$24,1))</f>
      </c>
      <c r="CG3" s="133">
        <f>IF(CH3="","",COUNTIF(CF$3:CF$24,CF3))</f>
      </c>
      <c r="CH3" s="124">
        <f>IF('【入力】Gross・HC'!T17="","",'【入力】Gross・HC'!T17)</f>
      </c>
      <c r="CI3" s="125">
        <f>IF('【入力】Gross・HC'!U17="","",'【入力】Gross・HC'!U17)</f>
      </c>
      <c r="CJ3" s="124">
        <f>IF(CH3="","",RANK(CL3,CL$3:CL$24,1))</f>
      </c>
      <c r="CK3" s="133">
        <f>IF(CH3="","",COUNTIF(CJ$3:CJ$24,CJ3))</f>
      </c>
      <c r="CL3" s="125">
        <f>IF(CH3="","",CH3-CI3)</f>
      </c>
      <c r="CM3" s="134">
        <f>IF(CH3="","",INDEX('ポイント表'!$B$2:$Z$26,MATCH('Bクラス月別'!CF3,'ポイント表'!$A$2:$A$26,0),MATCH('Bクラス月別'!CG3,'ポイント表'!$B$1:$Z$1,0)))</f>
      </c>
      <c r="CN3" s="135">
        <f>IF(CH3="","",INDEX('ポイント表'!$B$2:$Z$26,MATCH('Bクラス月別'!CJ3,'ポイント表'!$A$2:$A$26,0),MATCH('Bクラス月別'!CK3,'ポイント表'!$B$1:$Z$1,0)))</f>
      </c>
      <c r="CO3" s="132">
        <f>IF(CQ3="","",RANK(CQ3,CQ$3:CQ$24,1))</f>
      </c>
      <c r="CP3" s="133">
        <f>IF(CQ3="","",COUNTIF(CO$3:CO$24,CO3))</f>
      </c>
      <c r="CQ3" s="124">
        <f>IF('【入力】Gross・HC'!V17="","",'【入力】Gross・HC'!V17)</f>
      </c>
      <c r="CR3" s="125">
        <f>IF('【入力】Gross・HC'!W17="","",'【入力】Gross・HC'!W17)</f>
      </c>
      <c r="CS3" s="124">
        <f>IF(CQ3="","",RANK(CU3,CU$3:CU$24,1))</f>
      </c>
      <c r="CT3" s="133">
        <f>IF(CQ3="","",COUNTIF(CS$3:CS$24,CS3))</f>
      </c>
      <c r="CU3" s="125">
        <f>IF(CQ3="","",CQ3-CR3)</f>
      </c>
      <c r="CV3" s="134">
        <f>IF(CQ3="","",INDEX('ポイント表'!$B$2:$Z$26,MATCH('Bクラス月別'!CO3,'ポイント表'!$A$2:$A$26,0),MATCH('Bクラス月別'!CP3,'ポイント表'!$B$1:$Z$1,0)))</f>
      </c>
      <c r="CW3" s="135">
        <f>IF(CQ3="","",INDEX('ポイント表'!$B$2:$Z$26,MATCH('Bクラス月別'!CS3,'ポイント表'!$A$2:$A$26,0),MATCH('Bクラス月別'!CT3,'ポイント表'!$B$1:$Z$1,0)))</f>
      </c>
      <c r="CX3" s="84">
        <f>IF(CZ3="","",RANK(CZ3,CZ$3:CZ$24,1))</f>
      </c>
      <c r="CY3" s="92">
        <f>IF(CZ3="","",COUNTIF(CX$3:CX$24,CX3))</f>
      </c>
      <c r="CZ3" s="97">
        <f>IF('【入力】Gross・HC'!X17="","",'【入力】Gross・HC'!X17)</f>
      </c>
      <c r="DA3" s="85">
        <f>IF('【入力】Gross・HC'!Y17="","",'【入力】Gross・HC'!Y17)</f>
      </c>
      <c r="DB3" s="97">
        <f>IF(CZ3="","",RANK(DD3,DD$3:DD$24,1))</f>
      </c>
      <c r="DC3" s="92">
        <f>IF(CZ3="","",COUNTIF(DB$3:DB$24,DB3))</f>
      </c>
      <c r="DD3" s="85">
        <f>IF(CZ3="","",CZ3-DA3)</f>
      </c>
      <c r="DE3" s="104">
        <f>IF(CZ3="","",INDEX('ポイント表'!$B$2:$Z$26,MATCH('Bクラス月別'!CX3,'ポイント表'!$A$2:$A$26,0),MATCH('Bクラス月別'!CY3,'ポイント表'!$B$1:$Z$1,0)))</f>
      </c>
      <c r="DF3" s="104">
        <f>IF(CZ3="","",INDEX('ポイント表'!$B$2:$Z$26,MATCH('Bクラス月別'!DB3,'ポイント表'!$A$2:$A$26,0),MATCH('Bクラス月別'!DC3,'ポイント表'!$B$1:$Z$1,0)))</f>
      </c>
      <c r="DG3" s="141">
        <f>IF(J3="",0,J3)+IF(S3="",0,S3)+IF(AB3="",0,AB3)+IF(AK3="",0,AK3)+IF(AT3="",0,AT3)+IF(BC3="",0,BC3)+IF(BL3="",0,BL3)+IF(BU3="",0,BU3)+IF(CD3="",0,CD3)+IF(CM3="",0,CM3)+IF(CV3="",0,CV3)+IF(DE3="",0,DE3)</f>
        <v>13</v>
      </c>
      <c r="DH3" s="98">
        <f>RANK(DG3,$DG$3:$DG$24)</f>
        <v>15</v>
      </c>
      <c r="DI3" s="143" t="e">
        <f>IF(K3="",0,K3)+IF(T3="",0,T3)+IF(AC3="",0,AC3)+IF(AL3="",0,AL3)+IF(AU3="",0,AU3)+IF(BD3="",0,BD3)+IF(BM3="",0,BM3)+IF(BV3="",0,BV3)+IF(CE3="",0,CE3)+IF(CN3="",0,CN3)+IF(CW3="",0,CW3)+IF(DF3="",0,DF3)</f>
        <v>#VALUE!</v>
      </c>
      <c r="DJ3" s="130" t="e">
        <f>RANK(DI3,$DI$3:$DI$24)</f>
        <v>#VALUE!</v>
      </c>
    </row>
    <row r="4" spans="1:114" ht="11.25">
      <c r="A4" s="1" t="str">
        <f>メンバー!C17</f>
        <v>○</v>
      </c>
      <c r="B4" s="10" t="str">
        <f>メンバー!A17</f>
        <v>品部 祐児</v>
      </c>
      <c r="C4" s="84">
        <f aca="true" t="shared" si="0" ref="C4:C24">IF(E4="","",RANK(E4,$E$3:$E$24,1))</f>
        <v>2</v>
      </c>
      <c r="D4" s="92">
        <f aca="true" t="shared" si="1" ref="D4:D24">IF(E4="","",COUNTIF($C$3:$C$24,C4))</f>
        <v>1</v>
      </c>
      <c r="E4" s="97">
        <f>IF('【入力】Gross・HC'!B18="","",'【入力】Gross・HC'!B18)</f>
        <v>83</v>
      </c>
      <c r="F4" s="85">
        <f>IF('【入力】Gross・HC'!C18="","",'【入力】Gross・HC'!C18)</f>
      </c>
      <c r="G4" s="97" t="e">
        <f aca="true" t="shared" si="2" ref="G4:G24">IF(E4="","",RANK(I4,I$3:I$24,1))</f>
        <v>#VALUE!</v>
      </c>
      <c r="H4" s="92">
        <f aca="true" t="shared" si="3" ref="H4:H24">IF(E4="","",COUNTIF(G$3:G$24,G4))</f>
        <v>11</v>
      </c>
      <c r="I4" s="85" t="e">
        <f aca="true" t="shared" si="4" ref="I4:I24">IF(E4="","",E4-F4)</f>
        <v>#VALUE!</v>
      </c>
      <c r="J4" s="104">
        <f>IF(E4="","",INDEX('ポイント表'!$B$2:$Z$26,MATCH('Bクラス月別'!C4,'ポイント表'!$A$2:$A$26,0),MATCH('Bクラス月別'!D4,'ポイント表'!$B$1:$Z$1,0)))</f>
        <v>30</v>
      </c>
      <c r="K4" s="86" t="e">
        <f>IF(E4="","",INDEX('ポイント表'!$B$2:$Z$26,MATCH('Bクラス月別'!G4,'ポイント表'!$A$2:$A$26,0),MATCH('Bクラス月別'!H4,'ポイント表'!$B$1:$Z$1,0)))</f>
        <v>#VALUE!</v>
      </c>
      <c r="L4" s="84">
        <f aca="true" t="shared" si="5" ref="L4:L24">IF(N4="","",RANK(N4,N$3:N$24,1))</f>
        <v>4</v>
      </c>
      <c r="M4" s="92">
        <f aca="true" t="shared" si="6" ref="M4:M24">IF(N4="","",COUNTIF(L$3:L$24,L4))</f>
        <v>1</v>
      </c>
      <c r="N4" s="97">
        <f>IF('【入力】Gross・HC'!D18="","",'【入力】Gross・HC'!D18)</f>
        <v>86</v>
      </c>
      <c r="O4" s="85">
        <f>IF('【入力】Gross・HC'!E18="","",'【入力】Gross・HC'!E18)</f>
      </c>
      <c r="P4" s="97" t="e">
        <f aca="true" t="shared" si="7" ref="P4:P24">IF(N4="","",RANK(R4,R$3:R$24,1))</f>
        <v>#VALUE!</v>
      </c>
      <c r="Q4" s="92">
        <f aca="true" t="shared" si="8" ref="Q4:Q24">IF(N4="","",COUNTIF(P$3:P$24,P4))</f>
        <v>10</v>
      </c>
      <c r="R4" s="85" t="e">
        <f aca="true" t="shared" si="9" ref="R4:R24">IF(N4="","",N4-O4)</f>
        <v>#VALUE!</v>
      </c>
      <c r="S4" s="104">
        <f>IF(N4="","",INDEX('ポイント表'!$B$2:$Z$26,MATCH('Bクラス月別'!L4,'ポイント表'!$A$2:$A$26,0),MATCH('Bクラス月別'!M4,'ポイント表'!$B$1:$Z$1,0)))</f>
        <v>13</v>
      </c>
      <c r="T4" s="86" t="e">
        <f>IF(N4="","",INDEX('ポイント表'!$B$2:$Z$26,MATCH('Bクラス月別'!P4,'ポイント表'!$A$2:$A$26,0),MATCH('Bクラス月別'!Q4,'ポイント表'!$B$1:$Z$1,0)))</f>
        <v>#VALUE!</v>
      </c>
      <c r="U4" s="84">
        <f aca="true" t="shared" si="10" ref="U4:U24">IF(W4="","",RANK(W4,W$3:W$24,1))</f>
      </c>
      <c r="V4" s="92">
        <f aca="true" t="shared" si="11" ref="V4:V24">IF(W4="","",COUNTIF(U$3:U$24,U4))</f>
      </c>
      <c r="W4" s="97">
        <f>IF('【入力】Gross・HC'!F18="","",'【入力】Gross・HC'!F18)</f>
      </c>
      <c r="X4" s="85">
        <f>IF('【入力】Gross・HC'!G18="","",'【入力】Gross・HC'!G18)</f>
      </c>
      <c r="Y4" s="97">
        <f aca="true" t="shared" si="12" ref="Y4:Y24">IF(W4="","",RANK(AA4,AA$3:AA$24,1))</f>
      </c>
      <c r="Z4" s="92">
        <f aca="true" t="shared" si="13" ref="Z4:Z24">IF(W4="","",COUNTIF(Y$3:Y$24,Y4))</f>
      </c>
      <c r="AA4" s="85">
        <f aca="true" t="shared" si="14" ref="AA4:AA24">IF(W4="","",W4-X4)</f>
      </c>
      <c r="AB4" s="104">
        <f>IF(W4="","",INDEX('ポイント表'!$B$2:$Z$26,MATCH('Bクラス月別'!U4,'ポイント表'!$A$2:$A$26,0),MATCH('Bクラス月別'!V4,'ポイント表'!$B$1:$Z$1,0)))</f>
      </c>
      <c r="AC4" s="86">
        <f>IF(W4="","",INDEX('ポイント表'!$B$2:$Z$26,MATCH('Bクラス月別'!Y4,'ポイント表'!$A$2:$A$26,0),MATCH('Bクラス月別'!Z4,'ポイント表'!$B$1:$Z$1,0)))</f>
      </c>
      <c r="AD4" s="84">
        <f aca="true" t="shared" si="15" ref="AD4:AD24">IF(AF4="","",RANK(AF4,AF$3:AF$24,1))</f>
        <v>1</v>
      </c>
      <c r="AE4" s="92">
        <f aca="true" t="shared" si="16" ref="AE4:AE24">IF(AF4="","",COUNTIF(AD$3:AD$24,AD4))</f>
        <v>1</v>
      </c>
      <c r="AF4" s="97">
        <f>IF('【入力】Gross・HC'!H18="","",'【入力】Gross・HC'!H18)</f>
        <v>77</v>
      </c>
      <c r="AG4" s="85">
        <f>IF('【入力】Gross・HC'!I18="","",'【入力】Gross・HC'!I18)</f>
      </c>
      <c r="AH4" s="97" t="e">
        <f aca="true" t="shared" si="17" ref="AH4:AH24">IF(AF4="","",RANK(AJ4,AJ$3:AJ$24,1))</f>
        <v>#VALUE!</v>
      </c>
      <c r="AI4" s="92">
        <f aca="true" t="shared" si="18" ref="AI4:AI24">IF(AF4="","",COUNTIF(AH$3:AH$24,AH4))</f>
        <v>6</v>
      </c>
      <c r="AJ4" s="85" t="e">
        <f aca="true" t="shared" si="19" ref="AJ4:AJ24">IF(AF4="","",AF4-AG4)</f>
        <v>#VALUE!</v>
      </c>
      <c r="AK4" s="104">
        <f>IF(AF4="","",INDEX('ポイント表'!$B$2:$Z$26,MATCH('Bクラス月別'!AD4,'ポイント表'!$A$2:$A$26,0),MATCH('Bクラス月別'!AE4,'ポイント表'!$B$1:$Z$1,0)))</f>
        <v>50</v>
      </c>
      <c r="AL4" s="86" t="e">
        <f>IF(AF4="","",INDEX('ポイント表'!$B$2:$Z$26,MATCH('Bクラス月別'!AH4,'ポイント表'!$A$2:$A$26,0),MATCH('Bクラス月別'!AI4,'ポイント表'!$B$1:$Z$1,0)))</f>
        <v>#VALUE!</v>
      </c>
      <c r="AM4" s="82">
        <f aca="true" t="shared" si="20" ref="AM4:AM24">IF(AO4="","",RANK(AO4,AO$3:AO$24,1))</f>
      </c>
      <c r="AN4" s="93">
        <f aca="true" t="shared" si="21" ref="AN4:AN24">IF(AO4="","",COUNTIF(AM$3:AM$24,AM4))</f>
      </c>
      <c r="AO4" s="98">
        <f>IF('【入力】Gross・HC'!J18="","",'【入力】Gross・HC'!J18)</f>
      </c>
      <c r="AP4" s="78">
        <f>IF('【入力】Gross・HC'!K18="","",'【入力】Gross・HC'!K18)</f>
      </c>
      <c r="AQ4" s="98">
        <f aca="true" t="shared" si="22" ref="AQ4:AQ24">IF(AO4="","",RANK(AS4,AS$3:AS$24,1))</f>
      </c>
      <c r="AR4" s="93">
        <f aca="true" t="shared" si="23" ref="AR4:AR24">IF(AO4="","",COUNTIF(AQ$3:AQ$24,AQ4))</f>
      </c>
      <c r="AS4" s="78">
        <f aca="true" t="shared" si="24" ref="AS4:AS24">IF(AO4="","",AO4-AP4)</f>
      </c>
      <c r="AT4" s="136">
        <f>IF(AO4="","",INDEX('ポイント表'!$B$2:$Z$26,MATCH('Bクラス月別'!AM4,'ポイント表'!$A$2:$A$26,0),MATCH('Bクラス月別'!AN4,'ポイント表'!$B$1:$Z$1,0)))</f>
      </c>
      <c r="AU4" s="79">
        <f>IF(AO4="","",INDEX('ポイント表'!$B$2:$Z$26,MATCH('Bクラス月別'!AQ4,'ポイント表'!$A$2:$A$26,0),MATCH('Bクラス月別'!AR4,'ポイント表'!$B$1:$Z$1,0)))</f>
      </c>
      <c r="AV4" s="84">
        <f aca="true" t="shared" si="25" ref="AV4:AV24">IF(AX4="","",RANK(AX4,AX$3:AX$24,1))</f>
      </c>
      <c r="AW4" s="92">
        <f aca="true" t="shared" si="26" ref="AW4:AW24">IF(AX4="","",COUNTIF(AV$3:AV$24,AV4))</f>
      </c>
      <c r="AX4" s="97">
        <f>IF('【入力】Gross・HC'!L18="","",'【入力】Gross・HC'!L18)</f>
      </c>
      <c r="AY4" s="85">
        <f>IF('【入力】Gross・HC'!M18="","",'【入力】Gross・HC'!M18)</f>
      </c>
      <c r="AZ4" s="97">
        <f aca="true" t="shared" si="27" ref="AZ4:AZ24">IF(AX4="","",RANK(BB4,BB$3:BB$24,1))</f>
      </c>
      <c r="BA4" s="92">
        <f aca="true" t="shared" si="28" ref="BA4:BA24">IF(AX4="","",COUNTIF(AZ$3:AZ$24,AZ4))</f>
      </c>
      <c r="BB4" s="85">
        <f aca="true" t="shared" si="29" ref="BB4:BB24">IF(AX4="","",AX4-AY4)</f>
      </c>
      <c r="BC4" s="104">
        <f>IF(AX4="","",INDEX('ポイント表'!$B$2:$Z$26,MATCH('Bクラス月別'!AV4,'ポイント表'!$A$2:$A$26,0),MATCH('Bクラス月別'!AW4,'ポイント表'!$B$1:$Z$1,0)))</f>
      </c>
      <c r="BD4" s="86">
        <f>IF(AX4="","",INDEX('ポイント表'!$B$2:$Z$26,MATCH('Bクラス月別'!AZ4,'ポイント表'!$A$2:$A$26,0),MATCH('Bクラス月別'!BA4,'ポイント表'!$B$1:$Z$1,0)))</f>
      </c>
      <c r="BE4" s="82">
        <f aca="true" t="shared" si="30" ref="BE4:BE24">IF(BG4="","",RANK(BG4,BG$3:BG$24,1))</f>
      </c>
      <c r="BF4" s="93">
        <f aca="true" t="shared" si="31" ref="BF4:BF24">IF(BG4="","",COUNTIF(BE$3:BE$24,BE4))</f>
      </c>
      <c r="BG4" s="98">
        <f>IF('【入力】Gross・HC'!N18="","",'【入力】Gross・HC'!N18)</f>
      </c>
      <c r="BH4" s="78">
        <f>IF('【入力】Gross・HC'!O18="","",'【入力】Gross・HC'!O18)</f>
      </c>
      <c r="BI4" s="98">
        <f aca="true" t="shared" si="32" ref="BI4:BI24">IF(BG4="","",RANK(BK4,BK$3:BK$24,1))</f>
      </c>
      <c r="BJ4" s="93">
        <f aca="true" t="shared" si="33" ref="BJ4:BJ24">IF(BG4="","",COUNTIF(BI$3:BI$24,BI4))</f>
      </c>
      <c r="BK4" s="78">
        <f aca="true" t="shared" si="34" ref="BK4:BK24">IF(BG4="","",BG4-BH4)</f>
      </c>
      <c r="BL4" s="136">
        <f>IF(BG4="","",INDEX('ポイント表'!$B$2:$Z$26,MATCH('Bクラス月別'!BE4,'ポイント表'!$A$2:$A$26,0),MATCH('Bクラス月別'!BF4,'ポイント表'!$B$1:$Z$1,0)))</f>
      </c>
      <c r="BM4" s="79">
        <f>IF(BG4="","",INDEX('ポイント表'!$B$2:$Z$26,MATCH('Bクラス月別'!BI4,'ポイント表'!$A$2:$A$26,0),MATCH('Bクラス月別'!BJ4,'ポイント表'!$B$1:$Z$1,0)))</f>
      </c>
      <c r="BN4" s="82">
        <f aca="true" t="shared" si="35" ref="BN4:BN24">IF(BP4="","",RANK(BP4,BP$3:BP$24,1))</f>
      </c>
      <c r="BO4" s="93">
        <f aca="true" t="shared" si="36" ref="BO4:BO24">IF(BP4="","",COUNTIF(BN$3:BN$24,BN4))</f>
      </c>
      <c r="BP4" s="98">
        <f>IF('【入力】Gross・HC'!P18="","",'【入力】Gross・HC'!P18)</f>
      </c>
      <c r="BQ4" s="78">
        <f>IF('【入力】Gross・HC'!Q18="","",'【入力】Gross・HC'!Q18)</f>
      </c>
      <c r="BR4" s="98">
        <f aca="true" t="shared" si="37" ref="BR4:BR24">IF(BP4="","",RANK(BT4,BT$3:BT$24,1))</f>
      </c>
      <c r="BS4" s="93">
        <f aca="true" t="shared" si="38" ref="BS4:BS24">IF(BP4="","",COUNTIF(BR$3:BR$24,BR4))</f>
      </c>
      <c r="BT4" s="78">
        <f aca="true" t="shared" si="39" ref="BT4:BT24">IF(BP4="","",BP4-BQ4)</f>
      </c>
      <c r="BU4" s="136">
        <f>IF(BP4="","",INDEX('ポイント表'!$B$2:$Z$26,MATCH('Bクラス月別'!BN4,'ポイント表'!$A$2:$A$26,0),MATCH('Bクラス月別'!BO4,'ポイント表'!$B$1:$Z$1,0)))</f>
      </c>
      <c r="BV4" s="79">
        <f>IF(BP4="","",INDEX('ポイント表'!$B$2:$Z$26,MATCH('Bクラス月別'!BR4,'ポイント表'!$A$2:$A$26,0),MATCH('Bクラス月別'!BS4,'ポイント表'!$B$1:$Z$1,0)))</f>
      </c>
      <c r="BW4" s="82">
        <f aca="true" t="shared" si="40" ref="BW4:BW24">IF(BY4="","",RANK(BY4,BY$3:BY$24,1))</f>
      </c>
      <c r="BX4" s="93">
        <f aca="true" t="shared" si="41" ref="BX4:BX24">IF(BY4="","",COUNTIF(BW$3:BW$24,BW4))</f>
      </c>
      <c r="BY4" s="98">
        <f>IF('【入力】Gross・HC'!R18="","",'【入力】Gross・HC'!R18)</f>
      </c>
      <c r="BZ4" s="78">
        <f>IF('【入力】Gross・HC'!S18="","",'【入力】Gross・HC'!S18)</f>
      </c>
      <c r="CA4" s="98">
        <f aca="true" t="shared" si="42" ref="CA4:CA24">IF(BY4="","",RANK(CC4,CC$3:CC$24,1))</f>
      </c>
      <c r="CB4" s="93">
        <f aca="true" t="shared" si="43" ref="CB4:CB24">IF(BY4="","",COUNTIF(CA$3:CA$24,CA4))</f>
      </c>
      <c r="CC4" s="78">
        <f aca="true" t="shared" si="44" ref="CC4:CC24">IF(BY4="","",BY4-BZ4)</f>
      </c>
      <c r="CD4" s="136">
        <f>IF(BY4="","",INDEX('ポイント表'!$B$2:$Z$26,MATCH('Bクラス月別'!BW4,'ポイント表'!$A$2:$A$26,0),MATCH('Bクラス月別'!BX4,'ポイント表'!$B$1:$Z$1,0)))</f>
      </c>
      <c r="CE4" s="79">
        <f>IF(BY4="","",INDEX('ポイント表'!$B$2:$Z$26,MATCH('Bクラス月別'!CA4,'ポイント表'!$A$2:$A$26,0),MATCH('Bクラス月別'!CB4,'ポイント表'!$B$1:$Z$1,0)))</f>
      </c>
      <c r="CF4" s="84">
        <f aca="true" t="shared" si="45" ref="CF4:CF24">IF(CH4="","",RANK(CH4,CH$3:CH$24,1))</f>
      </c>
      <c r="CG4" s="92">
        <f aca="true" t="shared" si="46" ref="CG4:CG24">IF(CH4="","",COUNTIF(CF$3:CF$24,CF4))</f>
      </c>
      <c r="CH4" s="97">
        <f>IF('【入力】Gross・HC'!T18="","",'【入力】Gross・HC'!T18)</f>
      </c>
      <c r="CI4" s="85">
        <f>IF('【入力】Gross・HC'!U18="","",'【入力】Gross・HC'!U18)</f>
      </c>
      <c r="CJ4" s="97">
        <f aca="true" t="shared" si="47" ref="CJ4:CJ24">IF(CH4="","",RANK(CL4,CL$3:CL$24,1))</f>
      </c>
      <c r="CK4" s="92">
        <f aca="true" t="shared" si="48" ref="CK4:CK24">IF(CH4="","",COUNTIF(CJ$3:CJ$24,CJ4))</f>
      </c>
      <c r="CL4" s="85">
        <f aca="true" t="shared" si="49" ref="CL4:CL24">IF(CH4="","",CH4-CI4)</f>
      </c>
      <c r="CM4" s="104">
        <f>IF(CH4="","",INDEX('ポイント表'!$B$2:$Z$26,MATCH('Bクラス月別'!CF4,'ポイント表'!$A$2:$A$26,0),MATCH('Bクラス月別'!CG4,'ポイント表'!$B$1:$Z$1,0)))</f>
      </c>
      <c r="CN4" s="86">
        <f>IF(CH4="","",INDEX('ポイント表'!$B$2:$Z$26,MATCH('Bクラス月別'!CJ4,'ポイント表'!$A$2:$A$26,0),MATCH('Bクラス月別'!CK4,'ポイント表'!$B$1:$Z$1,0)))</f>
      </c>
      <c r="CO4" s="82">
        <f aca="true" t="shared" si="50" ref="CO4:CO23">IF(CQ4="","",RANK(CQ4,CQ$3:CQ$24,1))</f>
      </c>
      <c r="CP4" s="93">
        <f aca="true" t="shared" si="51" ref="CP4:CP23">IF(CQ4="","",COUNTIF(CO$3:CO$24,CO4))</f>
      </c>
      <c r="CQ4" s="98">
        <f>IF('【入力】Gross・HC'!V18="","",'【入力】Gross・HC'!V18)</f>
      </c>
      <c r="CR4" s="78">
        <f>IF('【入力】Gross・HC'!W18="","",'【入力】Gross・HC'!W18)</f>
      </c>
      <c r="CS4" s="98">
        <f aca="true" t="shared" si="52" ref="CS4:CS23">IF(CQ4="","",RANK(CU4,CU$3:CU$24,1))</f>
      </c>
      <c r="CT4" s="93">
        <f aca="true" t="shared" si="53" ref="CT4:CT23">IF(CQ4="","",COUNTIF(CS$3:CS$24,CS4))</f>
      </c>
      <c r="CU4" s="78">
        <f aca="true" t="shared" si="54" ref="CU4:CU23">IF(CQ4="","",CQ4-CR4)</f>
      </c>
      <c r="CV4" s="136">
        <f>IF(CQ4="","",INDEX('ポイント表'!$B$2:$Z$26,MATCH('Bクラス月別'!CO4,'ポイント表'!$A$2:$A$26,0),MATCH('Bクラス月別'!CP4,'ポイント表'!$B$1:$Z$1,0)))</f>
      </c>
      <c r="CW4" s="79">
        <f>IF(CQ4="","",INDEX('ポイント表'!$B$2:$Z$26,MATCH('Bクラス月別'!CS4,'ポイント表'!$A$2:$A$26,0),MATCH('Bクラス月別'!CT4,'ポイント表'!$B$1:$Z$1,0)))</f>
      </c>
      <c r="CX4" s="84">
        <f aca="true" t="shared" si="55" ref="CX4:CX24">IF(CZ4="","",RANK(CZ4,CZ$3:CZ$24,1))</f>
      </c>
      <c r="CY4" s="92">
        <f aca="true" t="shared" si="56" ref="CY4:CY24">IF(CZ4="","",COUNTIF(CX$3:CX$24,CX4))</f>
      </c>
      <c r="CZ4" s="97">
        <f>IF('【入力】Gross・HC'!X18="","",'【入力】Gross・HC'!X18)</f>
      </c>
      <c r="DA4" s="85">
        <f>IF('【入力】Gross・HC'!Y18="","",'【入力】Gross・HC'!Y18)</f>
      </c>
      <c r="DB4" s="97">
        <f aca="true" t="shared" si="57" ref="DB4:DB24">IF(CZ4="","",RANK(DD4,DD$3:DD$24,1))</f>
      </c>
      <c r="DC4" s="92">
        <f aca="true" t="shared" si="58" ref="DC4:DC24">IF(CZ4="","",COUNTIF(DB$3:DB$24,DB4))</f>
      </c>
      <c r="DD4" s="85">
        <f aca="true" t="shared" si="59" ref="DD4:DD24">IF(CZ4="","",CZ4-DA4)</f>
      </c>
      <c r="DE4" s="104">
        <f>IF(CZ4="","",INDEX('ポイント表'!$B$2:$Z$26,MATCH('Bクラス月別'!CX4,'ポイント表'!$A$2:$A$26,0),MATCH('Bクラス月別'!CY4,'ポイント表'!$B$1:$Z$1,0)))</f>
      </c>
      <c r="DF4" s="104">
        <f>IF(CZ4="","",INDEX('ポイント表'!$B$2:$Z$26,MATCH('Bクラス月別'!DB4,'ポイント表'!$A$2:$A$26,0),MATCH('Bクラス月別'!DC4,'ポイント表'!$B$1:$Z$1,0)))</f>
      </c>
      <c r="DG4" s="141">
        <f aca="true" t="shared" si="60" ref="DG4:DG24">IF(J4="",0,J4)+IF(S4="",0,S4)+IF(AB4="",0,AB4)+IF(AK4="",0,AK4)+IF(AT4="",0,AT4)+IF(BC4="",0,BC4)+IF(BL4="",0,BL4)+IF(BU4="",0,BU4)+IF(CD4="",0,CD4)+IF(CM4="",0,CM4)+IF(CV4="",0,CV4)+IF(DE4="",0,DE4)</f>
        <v>93</v>
      </c>
      <c r="DH4" s="98">
        <f aca="true" t="shared" si="61" ref="DH4:DH24">RANK(DG4,$DG$3:$DG$24)</f>
        <v>2</v>
      </c>
      <c r="DI4" s="143" t="e">
        <f aca="true" t="shared" si="62" ref="DI4:DI24">IF(K4="",0,K4)+IF(T4="",0,T4)+IF(AC4="",0,AC4)+IF(AL4="",0,AL4)+IF(AU4="",0,AU4)+IF(BD4="",0,BD4)+IF(BM4="",0,BM4)+IF(BV4="",0,BV4)+IF(CE4="",0,CE4)+IF(CN4="",0,CN4)+IF(CW4="",0,CW4)+IF(DF4="",0,DF4)</f>
        <v>#VALUE!</v>
      </c>
      <c r="DJ4" s="130" t="e">
        <f aca="true" t="shared" si="63" ref="DJ4:DJ24">RANK(DI4,$DI$3:$DI$24)</f>
        <v>#VALUE!</v>
      </c>
    </row>
    <row r="5" spans="1:114" ht="11.25">
      <c r="A5" s="1" t="str">
        <f>メンバー!C18</f>
        <v>○</v>
      </c>
      <c r="B5" s="10" t="str">
        <f>メンバー!A18</f>
        <v>水田 文生</v>
      </c>
      <c r="C5" s="84">
        <f t="shared" si="0"/>
        <v>1</v>
      </c>
      <c r="D5" s="92">
        <f t="shared" si="1"/>
        <v>1</v>
      </c>
      <c r="E5" s="97">
        <f>IF('【入力】Gross・HC'!B19="","",'【入力】Gross・HC'!B19)</f>
        <v>82</v>
      </c>
      <c r="F5" s="85">
        <f>IF('【入力】Gross・HC'!C19="","",'【入力】Gross・HC'!C19)</f>
      </c>
      <c r="G5" s="97" t="e">
        <f t="shared" si="2"/>
        <v>#VALUE!</v>
      </c>
      <c r="H5" s="92">
        <f t="shared" si="3"/>
        <v>11</v>
      </c>
      <c r="I5" s="85" t="e">
        <f t="shared" si="4"/>
        <v>#VALUE!</v>
      </c>
      <c r="J5" s="104">
        <f>IF(E5="","",INDEX('ポイント表'!$B$2:$Z$26,MATCH('Bクラス月別'!C5,'ポイント表'!$A$2:$A$26,0),MATCH('Bクラス月別'!D5,'ポイント表'!$B$1:$Z$1,0)))</f>
        <v>50</v>
      </c>
      <c r="K5" s="86" t="e">
        <f>IF(E5="","",INDEX('ポイント表'!$B$2:$Z$26,MATCH('Bクラス月別'!G5,'ポイント表'!$A$2:$A$26,0),MATCH('Bクラス月別'!H5,'ポイント表'!$B$1:$Z$1,0)))</f>
        <v>#VALUE!</v>
      </c>
      <c r="L5" s="84">
        <f t="shared" si="5"/>
        <v>1</v>
      </c>
      <c r="M5" s="92">
        <f t="shared" si="6"/>
        <v>2</v>
      </c>
      <c r="N5" s="97">
        <f>IF('【入力】Gross・HC'!D19="","",'【入力】Gross・HC'!D19)</f>
        <v>81</v>
      </c>
      <c r="O5" s="85">
        <f>IF('【入力】Gross・HC'!E19="","",'【入力】Gross・HC'!E19)</f>
      </c>
      <c r="P5" s="97" t="e">
        <f t="shared" si="7"/>
        <v>#VALUE!</v>
      </c>
      <c r="Q5" s="92">
        <f t="shared" si="8"/>
        <v>10</v>
      </c>
      <c r="R5" s="85" t="e">
        <f t="shared" si="9"/>
        <v>#VALUE!</v>
      </c>
      <c r="S5" s="104">
        <f>IF(N5="","",INDEX('ポイント表'!$B$2:$Z$26,MATCH('Bクラス月別'!L5,'ポイント表'!$A$2:$A$26,0),MATCH('Bクラス月別'!M5,'ポイント表'!$B$1:$Z$1,0)))</f>
        <v>40</v>
      </c>
      <c r="T5" s="86" t="e">
        <f>IF(N5="","",INDEX('ポイント表'!$B$2:$Z$26,MATCH('Bクラス月別'!P5,'ポイント表'!$A$2:$A$26,0),MATCH('Bクラス月別'!Q5,'ポイント表'!$B$1:$Z$1,0)))</f>
        <v>#VALUE!</v>
      </c>
      <c r="U5" s="84">
        <f t="shared" si="10"/>
      </c>
      <c r="V5" s="92">
        <f t="shared" si="11"/>
      </c>
      <c r="W5" s="97">
        <f>IF('【入力】Gross・HC'!F19="","",'【入力】Gross・HC'!F19)</f>
      </c>
      <c r="X5" s="85">
        <f>IF('【入力】Gross・HC'!G19="","",'【入力】Gross・HC'!G19)</f>
      </c>
      <c r="Y5" s="97">
        <f t="shared" si="12"/>
      </c>
      <c r="Z5" s="92">
        <f t="shared" si="13"/>
      </c>
      <c r="AA5" s="85">
        <f t="shared" si="14"/>
      </c>
      <c r="AB5" s="104">
        <f>IF(W5="","",INDEX('ポイント表'!$B$2:$Z$26,MATCH('Bクラス月別'!U5,'ポイント表'!$A$2:$A$26,0),MATCH('Bクラス月別'!V5,'ポイント表'!$B$1:$Z$1,0)))</f>
      </c>
      <c r="AC5" s="86">
        <f>IF(W5="","",INDEX('ポイント表'!$B$2:$Z$26,MATCH('Bクラス月別'!Y5,'ポイント表'!$A$2:$A$26,0),MATCH('Bクラス月別'!Z5,'ポイント表'!$B$1:$Z$1,0)))</f>
      </c>
      <c r="AD5" s="84">
        <f t="shared" si="15"/>
      </c>
      <c r="AE5" s="92">
        <f t="shared" si="16"/>
      </c>
      <c r="AF5" s="97">
        <f>IF('【入力】Gross・HC'!H19="","",'【入力】Gross・HC'!H19)</f>
      </c>
      <c r="AG5" s="85">
        <f>IF('【入力】Gross・HC'!I19="","",'【入力】Gross・HC'!I19)</f>
      </c>
      <c r="AH5" s="97">
        <f t="shared" si="17"/>
      </c>
      <c r="AI5" s="92">
        <f t="shared" si="18"/>
      </c>
      <c r="AJ5" s="85">
        <f t="shared" si="19"/>
      </c>
      <c r="AK5" s="104">
        <f>IF(AF5="","",INDEX('ポイント表'!$B$2:$Z$26,MATCH('Bクラス月別'!AD5,'ポイント表'!$A$2:$A$26,0),MATCH('Bクラス月別'!AE5,'ポイント表'!$B$1:$Z$1,0)))</f>
      </c>
      <c r="AL5" s="86">
        <f>IF(AF5="","",INDEX('ポイント表'!$B$2:$Z$26,MATCH('Bクラス月別'!AH5,'ポイント表'!$A$2:$A$26,0),MATCH('Bクラス月別'!AI5,'ポイント表'!$B$1:$Z$1,0)))</f>
      </c>
      <c r="AM5" s="82">
        <f t="shared" si="20"/>
      </c>
      <c r="AN5" s="93">
        <f t="shared" si="21"/>
      </c>
      <c r="AO5" s="98">
        <f>IF('【入力】Gross・HC'!J19="","",'【入力】Gross・HC'!J19)</f>
      </c>
      <c r="AP5" s="78">
        <f>IF('【入力】Gross・HC'!K19="","",'【入力】Gross・HC'!K19)</f>
      </c>
      <c r="AQ5" s="98">
        <f t="shared" si="22"/>
      </c>
      <c r="AR5" s="93">
        <f t="shared" si="23"/>
      </c>
      <c r="AS5" s="78">
        <f t="shared" si="24"/>
      </c>
      <c r="AT5" s="136">
        <f>IF(AO5="","",INDEX('ポイント表'!$B$2:$Z$26,MATCH('Bクラス月別'!AM5,'ポイント表'!$A$2:$A$26,0),MATCH('Bクラス月別'!AN5,'ポイント表'!$B$1:$Z$1,0)))</f>
      </c>
      <c r="AU5" s="79">
        <f>IF(AO5="","",INDEX('ポイント表'!$B$2:$Z$26,MATCH('Bクラス月別'!AQ5,'ポイント表'!$A$2:$A$26,0),MATCH('Bクラス月別'!AR5,'ポイント表'!$B$1:$Z$1,0)))</f>
      </c>
      <c r="AV5" s="84">
        <f t="shared" si="25"/>
        <v>2</v>
      </c>
      <c r="AW5" s="92">
        <f t="shared" si="26"/>
        <v>2</v>
      </c>
      <c r="AX5" s="97">
        <f>IF('【入力】Gross・HC'!L19="","",'【入力】Gross・HC'!L19)</f>
        <v>79</v>
      </c>
      <c r="AY5" s="85">
        <f>IF('【入力】Gross・HC'!M19="","",'【入力】Gross・HC'!M19)</f>
      </c>
      <c r="AZ5" s="97" t="e">
        <f t="shared" si="27"/>
        <v>#VALUE!</v>
      </c>
      <c r="BA5" s="92">
        <f t="shared" si="28"/>
        <v>13</v>
      </c>
      <c r="BB5" s="85" t="e">
        <f t="shared" si="29"/>
        <v>#VALUE!</v>
      </c>
      <c r="BC5" s="104">
        <f>IF(AX5="","",INDEX('ポイント表'!$B$2:$Z$26,MATCH('Bクラス月別'!AV5,'ポイント表'!$A$2:$A$26,0),MATCH('Bクラス月別'!AW5,'ポイント表'!$B$1:$Z$1,0)))</f>
        <v>22.5</v>
      </c>
      <c r="BD5" s="86" t="e">
        <f>IF(AX5="","",INDEX('ポイント表'!$B$2:$Z$26,MATCH('Bクラス月別'!AZ5,'ポイント表'!$A$2:$A$26,0),MATCH('Bクラス月別'!BA5,'ポイント表'!$B$1:$Z$1,0)))</f>
        <v>#VALUE!</v>
      </c>
      <c r="BE5" s="82">
        <f t="shared" si="30"/>
      </c>
      <c r="BF5" s="93">
        <f t="shared" si="31"/>
      </c>
      <c r="BG5" s="98">
        <f>IF('【入力】Gross・HC'!N19="","",'【入力】Gross・HC'!N19)</f>
      </c>
      <c r="BH5" s="78">
        <f>IF('【入力】Gross・HC'!O19="","",'【入力】Gross・HC'!O19)</f>
      </c>
      <c r="BI5" s="98">
        <f t="shared" si="32"/>
      </c>
      <c r="BJ5" s="93">
        <f t="shared" si="33"/>
      </c>
      <c r="BK5" s="78">
        <f t="shared" si="34"/>
      </c>
      <c r="BL5" s="136">
        <f>IF(BG5="","",INDEX('ポイント表'!$B$2:$Z$26,MATCH('Bクラス月別'!BE5,'ポイント表'!$A$2:$A$26,0),MATCH('Bクラス月別'!BF5,'ポイント表'!$B$1:$Z$1,0)))</f>
      </c>
      <c r="BM5" s="79">
        <f>IF(BG5="","",INDEX('ポイント表'!$B$2:$Z$26,MATCH('Bクラス月別'!BI5,'ポイント表'!$A$2:$A$26,0),MATCH('Bクラス月別'!BJ5,'ポイント表'!$B$1:$Z$1,0)))</f>
      </c>
      <c r="BN5" s="82">
        <f t="shared" si="35"/>
        <v>2</v>
      </c>
      <c r="BO5" s="93">
        <f t="shared" si="36"/>
        <v>2</v>
      </c>
      <c r="BP5" s="98">
        <f>IF('【入力】Gross・HC'!P19="","",'【入力】Gross・HC'!P19)</f>
        <v>82</v>
      </c>
      <c r="BQ5" s="78">
        <f>IF('【入力】Gross・HC'!Q19="","",'【入力】Gross・HC'!Q19)</f>
      </c>
      <c r="BR5" s="98" t="e">
        <f t="shared" si="37"/>
        <v>#VALUE!</v>
      </c>
      <c r="BS5" s="93">
        <f t="shared" si="38"/>
        <v>10</v>
      </c>
      <c r="BT5" s="78" t="e">
        <f t="shared" si="39"/>
        <v>#VALUE!</v>
      </c>
      <c r="BU5" s="136">
        <f>IF(BP5="","",INDEX('ポイント表'!$B$2:$Z$26,MATCH('Bクラス月別'!BN5,'ポイント表'!$A$2:$A$26,0),MATCH('Bクラス月別'!BO5,'ポイント表'!$B$1:$Z$1,0)))</f>
        <v>22.5</v>
      </c>
      <c r="BV5" s="79" t="e">
        <f>IF(BP5="","",INDEX('ポイント表'!$B$2:$Z$26,MATCH('Bクラス月別'!BR5,'ポイント表'!$A$2:$A$26,0),MATCH('Bクラス月別'!BS5,'ポイント表'!$B$1:$Z$1,0)))</f>
        <v>#VALUE!</v>
      </c>
      <c r="BW5" s="82">
        <f t="shared" si="40"/>
      </c>
      <c r="BX5" s="93">
        <f t="shared" si="41"/>
      </c>
      <c r="BY5" s="98">
        <f>IF('【入力】Gross・HC'!R19="","",'【入力】Gross・HC'!R19)</f>
      </c>
      <c r="BZ5" s="78">
        <f>IF('【入力】Gross・HC'!S19="","",'【入力】Gross・HC'!S19)</f>
      </c>
      <c r="CA5" s="98">
        <f t="shared" si="42"/>
      </c>
      <c r="CB5" s="93">
        <f t="shared" si="43"/>
      </c>
      <c r="CC5" s="78">
        <f t="shared" si="44"/>
      </c>
      <c r="CD5" s="136">
        <f>IF(BY5="","",INDEX('ポイント表'!$B$2:$Z$26,MATCH('Bクラス月別'!BW5,'ポイント表'!$A$2:$A$26,0),MATCH('Bクラス月別'!BX5,'ポイント表'!$B$1:$Z$1,0)))</f>
      </c>
      <c r="CE5" s="79">
        <f>IF(BY5="","",INDEX('ポイント表'!$B$2:$Z$26,MATCH('Bクラス月別'!CA5,'ポイント表'!$A$2:$A$26,0),MATCH('Bクラス月別'!CB5,'ポイント表'!$B$1:$Z$1,0)))</f>
      </c>
      <c r="CF5" s="84">
        <f t="shared" si="45"/>
      </c>
      <c r="CG5" s="92">
        <f t="shared" si="46"/>
      </c>
      <c r="CH5" s="97">
        <f>IF('【入力】Gross・HC'!T19="","",'【入力】Gross・HC'!T19)</f>
      </c>
      <c r="CI5" s="85">
        <f>IF('【入力】Gross・HC'!U19="","",'【入力】Gross・HC'!U19)</f>
      </c>
      <c r="CJ5" s="97">
        <f t="shared" si="47"/>
      </c>
      <c r="CK5" s="92">
        <f t="shared" si="48"/>
      </c>
      <c r="CL5" s="85">
        <f t="shared" si="49"/>
      </c>
      <c r="CM5" s="104">
        <f>IF(CH5="","",INDEX('ポイント表'!$B$2:$Z$26,MATCH('Bクラス月別'!CF5,'ポイント表'!$A$2:$A$26,0),MATCH('Bクラス月別'!CG5,'ポイント表'!$B$1:$Z$1,0)))</f>
      </c>
      <c r="CN5" s="86">
        <f>IF(CH5="","",INDEX('ポイント表'!$B$2:$Z$26,MATCH('Bクラス月別'!CJ5,'ポイント表'!$A$2:$A$26,0),MATCH('Bクラス月別'!CK5,'ポイント表'!$B$1:$Z$1,0)))</f>
      </c>
      <c r="CO5" s="82">
        <f t="shared" si="50"/>
      </c>
      <c r="CP5" s="93">
        <f t="shared" si="51"/>
      </c>
      <c r="CQ5" s="98">
        <f>IF('【入力】Gross・HC'!V19="","",'【入力】Gross・HC'!V19)</f>
      </c>
      <c r="CR5" s="78">
        <f>IF('【入力】Gross・HC'!W19="","",'【入力】Gross・HC'!W19)</f>
      </c>
      <c r="CS5" s="98">
        <f t="shared" si="52"/>
      </c>
      <c r="CT5" s="93">
        <f t="shared" si="53"/>
      </c>
      <c r="CU5" s="78">
        <f t="shared" si="54"/>
      </c>
      <c r="CV5" s="136">
        <f>IF(CQ5="","",INDEX('ポイント表'!$B$2:$Z$26,MATCH('Bクラス月別'!CO5,'ポイント表'!$A$2:$A$26,0),MATCH('Bクラス月別'!CP5,'ポイント表'!$B$1:$Z$1,0)))</f>
      </c>
      <c r="CW5" s="79">
        <f>IF(CQ5="","",INDEX('ポイント表'!$B$2:$Z$26,MATCH('Bクラス月別'!CS5,'ポイント表'!$A$2:$A$26,0),MATCH('Bクラス月別'!CT5,'ポイント表'!$B$1:$Z$1,0)))</f>
      </c>
      <c r="CX5" s="84">
        <f t="shared" si="55"/>
      </c>
      <c r="CY5" s="92">
        <f t="shared" si="56"/>
      </c>
      <c r="CZ5" s="97">
        <f>IF('【入力】Gross・HC'!X19="","",'【入力】Gross・HC'!X19)</f>
      </c>
      <c r="DA5" s="85">
        <f>IF('【入力】Gross・HC'!Y19="","",'【入力】Gross・HC'!Y19)</f>
      </c>
      <c r="DB5" s="97">
        <f t="shared" si="57"/>
      </c>
      <c r="DC5" s="92">
        <f t="shared" si="58"/>
      </c>
      <c r="DD5" s="85">
        <f t="shared" si="59"/>
      </c>
      <c r="DE5" s="104">
        <f>IF(CZ5="","",INDEX('ポイント表'!$B$2:$Z$26,MATCH('Bクラス月別'!CX5,'ポイント表'!$A$2:$A$26,0),MATCH('Bクラス月別'!CY5,'ポイント表'!$B$1:$Z$1,0)))</f>
      </c>
      <c r="DF5" s="104">
        <f>IF(CZ5="","",INDEX('ポイント表'!$B$2:$Z$26,MATCH('Bクラス月別'!DB5,'ポイント表'!$A$2:$A$26,0),MATCH('Bクラス月別'!DC5,'ポイント表'!$B$1:$Z$1,0)))</f>
      </c>
      <c r="DG5" s="141">
        <f t="shared" si="60"/>
        <v>135</v>
      </c>
      <c r="DH5" s="98">
        <f t="shared" si="61"/>
        <v>1</v>
      </c>
      <c r="DI5" s="143" t="e">
        <f t="shared" si="62"/>
        <v>#VALUE!</v>
      </c>
      <c r="DJ5" s="130" t="e">
        <f t="shared" si="63"/>
        <v>#VALUE!</v>
      </c>
    </row>
    <row r="6" spans="1:114" ht="11.25">
      <c r="A6" s="1" t="str">
        <f>メンバー!C19</f>
        <v>○</v>
      </c>
      <c r="B6" s="10" t="str">
        <f>メンバー!A19</f>
        <v>野口 道男</v>
      </c>
      <c r="C6" s="84">
        <f t="shared" si="0"/>
      </c>
      <c r="D6" s="92">
        <f t="shared" si="1"/>
      </c>
      <c r="E6" s="97">
        <f>IF('【入力】Gross・HC'!B20="","",'【入力】Gross・HC'!B20)</f>
      </c>
      <c r="F6" s="85">
        <f>IF('【入力】Gross・HC'!C20="","",'【入力】Gross・HC'!C20)</f>
      </c>
      <c r="G6" s="97">
        <f t="shared" si="2"/>
      </c>
      <c r="H6" s="92">
        <f t="shared" si="3"/>
      </c>
      <c r="I6" s="85">
        <f t="shared" si="4"/>
      </c>
      <c r="J6" s="104">
        <f>IF(E6="","",INDEX('ポイント表'!$B$2:$Z$26,MATCH('Bクラス月別'!C6,'ポイント表'!$A$2:$A$26,0),MATCH('Bクラス月別'!D6,'ポイント表'!$B$1:$Z$1,0)))</f>
      </c>
      <c r="K6" s="86">
        <f>IF(E6="","",INDEX('ポイント表'!$B$2:$Z$26,MATCH('Bクラス月別'!G6,'ポイント表'!$A$2:$A$26,0),MATCH('Bクラス月別'!H6,'ポイント表'!$B$1:$Z$1,0)))</f>
      </c>
      <c r="L6" s="84">
        <f t="shared" si="5"/>
        <v>1</v>
      </c>
      <c r="M6" s="92">
        <f t="shared" si="6"/>
        <v>2</v>
      </c>
      <c r="N6" s="97">
        <f>IF('【入力】Gross・HC'!D20="","",'【入力】Gross・HC'!D20)</f>
        <v>81</v>
      </c>
      <c r="O6" s="85">
        <f>IF('【入力】Gross・HC'!E20="","",'【入力】Gross・HC'!E20)</f>
      </c>
      <c r="P6" s="97" t="e">
        <f t="shared" si="7"/>
        <v>#VALUE!</v>
      </c>
      <c r="Q6" s="92">
        <f t="shared" si="8"/>
        <v>10</v>
      </c>
      <c r="R6" s="85" t="e">
        <f t="shared" si="9"/>
        <v>#VALUE!</v>
      </c>
      <c r="S6" s="104">
        <f>IF(N6="","",INDEX('ポイント表'!$B$2:$Z$26,MATCH('Bクラス月別'!L6,'ポイント表'!$A$2:$A$26,0),MATCH('Bクラス月別'!M6,'ポイント表'!$B$1:$Z$1,0)))</f>
        <v>40</v>
      </c>
      <c r="T6" s="86" t="e">
        <f>IF(N6="","",INDEX('ポイント表'!$B$2:$Z$26,MATCH('Bクラス月別'!P6,'ポイント表'!$A$2:$A$26,0),MATCH('Bクラス月別'!Q6,'ポイント表'!$B$1:$Z$1,0)))</f>
        <v>#VALUE!</v>
      </c>
      <c r="U6" s="84">
        <f t="shared" si="10"/>
      </c>
      <c r="V6" s="92">
        <f t="shared" si="11"/>
      </c>
      <c r="W6" s="97">
        <f>IF('【入力】Gross・HC'!F20="","",'【入力】Gross・HC'!F20)</f>
      </c>
      <c r="X6" s="85">
        <f>IF('【入力】Gross・HC'!G20="","",'【入力】Gross・HC'!G20)</f>
      </c>
      <c r="Y6" s="97">
        <f t="shared" si="12"/>
      </c>
      <c r="Z6" s="92">
        <f t="shared" si="13"/>
      </c>
      <c r="AA6" s="85">
        <f t="shared" si="14"/>
      </c>
      <c r="AB6" s="104">
        <f>IF(W6="","",INDEX('ポイント表'!$B$2:$Z$26,MATCH('Bクラス月別'!U6,'ポイント表'!$A$2:$A$26,0),MATCH('Bクラス月別'!V6,'ポイント表'!$B$1:$Z$1,0)))</f>
      </c>
      <c r="AC6" s="86">
        <f>IF(W6="","",INDEX('ポイント表'!$B$2:$Z$26,MATCH('Bクラス月別'!Y6,'ポイント表'!$A$2:$A$26,0),MATCH('Bクラス月別'!Z6,'ポイント表'!$B$1:$Z$1,0)))</f>
      </c>
      <c r="AD6" s="84">
        <f t="shared" si="15"/>
      </c>
      <c r="AE6" s="92">
        <f t="shared" si="16"/>
      </c>
      <c r="AF6" s="97">
        <f>IF('【入力】Gross・HC'!H20="","",'【入力】Gross・HC'!H20)</f>
      </c>
      <c r="AG6" s="85">
        <f>IF('【入力】Gross・HC'!I20="","",'【入力】Gross・HC'!I20)</f>
      </c>
      <c r="AH6" s="97">
        <f t="shared" si="17"/>
      </c>
      <c r="AI6" s="92">
        <f t="shared" si="18"/>
      </c>
      <c r="AJ6" s="85">
        <f t="shared" si="19"/>
      </c>
      <c r="AK6" s="104">
        <f>IF(AF6="","",INDEX('ポイント表'!$B$2:$Z$26,MATCH('Bクラス月別'!AD6,'ポイント表'!$A$2:$A$26,0),MATCH('Bクラス月別'!AE6,'ポイント表'!$B$1:$Z$1,0)))</f>
      </c>
      <c r="AL6" s="86">
        <f>IF(AF6="","",INDEX('ポイント表'!$B$2:$Z$26,MATCH('Bクラス月別'!AH6,'ポイント表'!$A$2:$A$26,0),MATCH('Bクラス月別'!AI6,'ポイント表'!$B$1:$Z$1,0)))</f>
      </c>
      <c r="AM6" s="82">
        <f t="shared" si="20"/>
      </c>
      <c r="AN6" s="93">
        <f t="shared" si="21"/>
      </c>
      <c r="AO6" s="98">
        <f>IF('【入力】Gross・HC'!J20="","",'【入力】Gross・HC'!J20)</f>
      </c>
      <c r="AP6" s="78">
        <f>IF('【入力】Gross・HC'!K20="","",'【入力】Gross・HC'!K20)</f>
      </c>
      <c r="AQ6" s="98">
        <f t="shared" si="22"/>
      </c>
      <c r="AR6" s="93">
        <f t="shared" si="23"/>
      </c>
      <c r="AS6" s="78">
        <f t="shared" si="24"/>
      </c>
      <c r="AT6" s="136">
        <f>IF(AO6="","",INDEX('ポイント表'!$B$2:$Z$26,MATCH('Bクラス月別'!AM6,'ポイント表'!$A$2:$A$26,0),MATCH('Bクラス月別'!AN6,'ポイント表'!$B$1:$Z$1,0)))</f>
      </c>
      <c r="AU6" s="79">
        <f>IF(AO6="","",INDEX('ポイント表'!$B$2:$Z$26,MATCH('Bクラス月別'!AQ6,'ポイント表'!$A$2:$A$26,0),MATCH('Bクラス月別'!AR6,'ポイント表'!$B$1:$Z$1,0)))</f>
      </c>
      <c r="AV6" s="84">
        <f t="shared" si="25"/>
        <v>1</v>
      </c>
      <c r="AW6" s="92">
        <f t="shared" si="26"/>
        <v>1</v>
      </c>
      <c r="AX6" s="97">
        <f>IF('【入力】Gross・HC'!L20="","",'【入力】Gross・HC'!L20)</f>
        <v>75</v>
      </c>
      <c r="AY6" s="85">
        <f>IF('【入力】Gross・HC'!M20="","",'【入力】Gross・HC'!M20)</f>
      </c>
      <c r="AZ6" s="97" t="e">
        <f t="shared" si="27"/>
        <v>#VALUE!</v>
      </c>
      <c r="BA6" s="92">
        <f t="shared" si="28"/>
        <v>13</v>
      </c>
      <c r="BB6" s="85" t="e">
        <f t="shared" si="29"/>
        <v>#VALUE!</v>
      </c>
      <c r="BC6" s="104">
        <f>IF(AX6="","",INDEX('ポイント表'!$B$2:$Z$26,MATCH('Bクラス月別'!AV6,'ポイント表'!$A$2:$A$26,0),MATCH('Bクラス月別'!AW6,'ポイント表'!$B$1:$Z$1,0)))</f>
        <v>50</v>
      </c>
      <c r="BD6" s="86" t="e">
        <f>IF(AX6="","",INDEX('ポイント表'!$B$2:$Z$26,MATCH('Bクラス月別'!AZ6,'ポイント表'!$A$2:$A$26,0),MATCH('Bクラス月別'!BA6,'ポイント表'!$B$1:$Z$1,0)))</f>
        <v>#VALUE!</v>
      </c>
      <c r="BE6" s="82">
        <f t="shared" si="30"/>
      </c>
      <c r="BF6" s="93">
        <f t="shared" si="31"/>
      </c>
      <c r="BG6" s="98">
        <f>IF('【入力】Gross・HC'!N20="","",'【入力】Gross・HC'!N20)</f>
      </c>
      <c r="BH6" s="78">
        <f>IF('【入力】Gross・HC'!O20="","",'【入力】Gross・HC'!O20)</f>
      </c>
      <c r="BI6" s="98">
        <f t="shared" si="32"/>
      </c>
      <c r="BJ6" s="93">
        <f t="shared" si="33"/>
      </c>
      <c r="BK6" s="78">
        <f t="shared" si="34"/>
      </c>
      <c r="BL6" s="136">
        <f>IF(BG6="","",INDEX('ポイント表'!$B$2:$Z$26,MATCH('Bクラス月別'!BE6,'ポイント表'!$A$2:$A$26,0),MATCH('Bクラス月別'!BF6,'ポイント表'!$B$1:$Z$1,0)))</f>
      </c>
      <c r="BM6" s="79">
        <f>IF(BG6="","",INDEX('ポイント表'!$B$2:$Z$26,MATCH('Bクラス月別'!BI6,'ポイント表'!$A$2:$A$26,0),MATCH('Bクラス月別'!BJ6,'ポイント表'!$B$1:$Z$1,0)))</f>
      </c>
      <c r="BN6" s="82">
        <f t="shared" si="35"/>
      </c>
      <c r="BO6" s="93">
        <f t="shared" si="36"/>
      </c>
      <c r="BP6" s="98">
        <f>IF('【入力】Gross・HC'!P20="","",'【入力】Gross・HC'!P20)</f>
      </c>
      <c r="BQ6" s="78">
        <f>IF('【入力】Gross・HC'!Q20="","",'【入力】Gross・HC'!Q20)</f>
      </c>
      <c r="BR6" s="98">
        <f t="shared" si="37"/>
      </c>
      <c r="BS6" s="93">
        <f t="shared" si="38"/>
      </c>
      <c r="BT6" s="78">
        <f t="shared" si="39"/>
      </c>
      <c r="BU6" s="136">
        <f>IF(BP6="","",INDEX('ポイント表'!$B$2:$Z$26,MATCH('Bクラス月別'!BN6,'ポイント表'!$A$2:$A$26,0),MATCH('Bクラス月別'!BO6,'ポイント表'!$B$1:$Z$1,0)))</f>
      </c>
      <c r="BV6" s="79">
        <f>IF(BP6="","",INDEX('ポイント表'!$B$2:$Z$26,MATCH('Bクラス月別'!BR6,'ポイント表'!$A$2:$A$26,0),MATCH('Bクラス月別'!BS6,'ポイント表'!$B$1:$Z$1,0)))</f>
      </c>
      <c r="BW6" s="82">
        <f t="shared" si="40"/>
      </c>
      <c r="BX6" s="93">
        <f t="shared" si="41"/>
      </c>
      <c r="BY6" s="98">
        <f>IF('【入力】Gross・HC'!R20="","",'【入力】Gross・HC'!R20)</f>
      </c>
      <c r="BZ6" s="78">
        <f>IF('【入力】Gross・HC'!S20="","",'【入力】Gross・HC'!S20)</f>
      </c>
      <c r="CA6" s="98">
        <f t="shared" si="42"/>
      </c>
      <c r="CB6" s="93">
        <f t="shared" si="43"/>
      </c>
      <c r="CC6" s="78">
        <f t="shared" si="44"/>
      </c>
      <c r="CD6" s="136">
        <f>IF(BY6="","",INDEX('ポイント表'!$B$2:$Z$26,MATCH('Bクラス月別'!BW6,'ポイント表'!$A$2:$A$26,0),MATCH('Bクラス月別'!BX6,'ポイント表'!$B$1:$Z$1,0)))</f>
      </c>
      <c r="CE6" s="79">
        <f>IF(BY6="","",INDEX('ポイント表'!$B$2:$Z$26,MATCH('Bクラス月別'!CA6,'ポイント表'!$A$2:$A$26,0),MATCH('Bクラス月別'!CB6,'ポイント表'!$B$1:$Z$1,0)))</f>
      </c>
      <c r="CF6" s="84">
        <f t="shared" si="45"/>
      </c>
      <c r="CG6" s="92">
        <f t="shared" si="46"/>
      </c>
      <c r="CH6" s="97">
        <f>IF('【入力】Gross・HC'!T20="","",'【入力】Gross・HC'!T20)</f>
      </c>
      <c r="CI6" s="85">
        <f>IF('【入力】Gross・HC'!U20="","",'【入力】Gross・HC'!U20)</f>
      </c>
      <c r="CJ6" s="97">
        <f t="shared" si="47"/>
      </c>
      <c r="CK6" s="92">
        <f t="shared" si="48"/>
      </c>
      <c r="CL6" s="85">
        <f t="shared" si="49"/>
      </c>
      <c r="CM6" s="104">
        <f>IF(CH6="","",INDEX('ポイント表'!$B$2:$Z$26,MATCH('Bクラス月別'!CF6,'ポイント表'!$A$2:$A$26,0),MATCH('Bクラス月別'!CG6,'ポイント表'!$B$1:$Z$1,0)))</f>
      </c>
      <c r="CN6" s="86">
        <f>IF(CH6="","",INDEX('ポイント表'!$B$2:$Z$26,MATCH('Bクラス月別'!CJ6,'ポイント表'!$A$2:$A$26,0),MATCH('Bクラス月別'!CK6,'ポイント表'!$B$1:$Z$1,0)))</f>
      </c>
      <c r="CO6" s="82">
        <f t="shared" si="50"/>
      </c>
      <c r="CP6" s="93">
        <f t="shared" si="51"/>
      </c>
      <c r="CQ6" s="98">
        <f>IF('【入力】Gross・HC'!V20="","",'【入力】Gross・HC'!V20)</f>
      </c>
      <c r="CR6" s="78">
        <f>IF('【入力】Gross・HC'!W20="","",'【入力】Gross・HC'!W20)</f>
      </c>
      <c r="CS6" s="98">
        <f t="shared" si="52"/>
      </c>
      <c r="CT6" s="93">
        <f t="shared" si="53"/>
      </c>
      <c r="CU6" s="78">
        <f t="shared" si="54"/>
      </c>
      <c r="CV6" s="136">
        <f>IF(CQ6="","",INDEX('ポイント表'!$B$2:$Z$26,MATCH('Bクラス月別'!CO6,'ポイント表'!$A$2:$A$26,0),MATCH('Bクラス月別'!CP6,'ポイント表'!$B$1:$Z$1,0)))</f>
      </c>
      <c r="CW6" s="79">
        <f>IF(CQ6="","",INDEX('ポイント表'!$B$2:$Z$26,MATCH('Bクラス月別'!CS6,'ポイント表'!$A$2:$A$26,0),MATCH('Bクラス月別'!CT6,'ポイント表'!$B$1:$Z$1,0)))</f>
      </c>
      <c r="CX6" s="84">
        <f t="shared" si="55"/>
      </c>
      <c r="CY6" s="92">
        <f t="shared" si="56"/>
      </c>
      <c r="CZ6" s="97">
        <f>IF('【入力】Gross・HC'!X20="","",'【入力】Gross・HC'!X20)</f>
      </c>
      <c r="DA6" s="85">
        <f>IF('【入力】Gross・HC'!Y20="","",'【入力】Gross・HC'!Y20)</f>
      </c>
      <c r="DB6" s="97">
        <f t="shared" si="57"/>
      </c>
      <c r="DC6" s="92">
        <f t="shared" si="58"/>
      </c>
      <c r="DD6" s="85">
        <f t="shared" si="59"/>
      </c>
      <c r="DE6" s="104">
        <f>IF(CZ6="","",INDEX('ポイント表'!$B$2:$Z$26,MATCH('Bクラス月別'!CX6,'ポイント表'!$A$2:$A$26,0),MATCH('Bクラス月別'!CY6,'ポイント表'!$B$1:$Z$1,0)))</f>
      </c>
      <c r="DF6" s="104">
        <f>IF(CZ6="","",INDEX('ポイント表'!$B$2:$Z$26,MATCH('Bクラス月別'!DB6,'ポイント表'!$A$2:$A$26,0),MATCH('Bクラス月別'!DC6,'ポイント表'!$B$1:$Z$1,0)))</f>
      </c>
      <c r="DG6" s="141">
        <f t="shared" si="60"/>
        <v>90</v>
      </c>
      <c r="DH6" s="98">
        <f t="shared" si="61"/>
        <v>3</v>
      </c>
      <c r="DI6" s="143" t="e">
        <f t="shared" si="62"/>
        <v>#VALUE!</v>
      </c>
      <c r="DJ6" s="130" t="e">
        <f t="shared" si="63"/>
        <v>#VALUE!</v>
      </c>
    </row>
    <row r="7" spans="1:114" ht="11.25">
      <c r="A7" s="1">
        <f>メンバー!C20</f>
        <v>0</v>
      </c>
      <c r="B7" s="10" t="str">
        <f>メンバー!A20</f>
        <v>竹下 隆史</v>
      </c>
      <c r="C7" s="84">
        <f t="shared" si="0"/>
        <v>6</v>
      </c>
      <c r="D7" s="92">
        <f t="shared" si="1"/>
        <v>2</v>
      </c>
      <c r="E7" s="97">
        <f>IF('【入力】Gross・HC'!B21="","",'【入力】Gross・HC'!B21)</f>
        <v>91</v>
      </c>
      <c r="F7" s="85">
        <f>IF('【入力】Gross・HC'!C21="","",'【入力】Gross・HC'!C21)</f>
      </c>
      <c r="G7" s="97" t="e">
        <f t="shared" si="2"/>
        <v>#VALUE!</v>
      </c>
      <c r="H7" s="92">
        <f t="shared" si="3"/>
        <v>11</v>
      </c>
      <c r="I7" s="85" t="e">
        <f t="shared" si="4"/>
        <v>#VALUE!</v>
      </c>
      <c r="J7" s="104">
        <f>IF(E7="","",INDEX('ポイント表'!$B$2:$Z$26,MATCH('Bクラス月別'!C7,'ポイント表'!$A$2:$A$26,0),MATCH('Bクラス月別'!D7,'ポイント表'!$B$1:$Z$1,0)))</f>
        <v>8</v>
      </c>
      <c r="K7" s="86" t="e">
        <f>IF(E7="","",INDEX('ポイント表'!$B$2:$Z$26,MATCH('Bクラス月別'!G7,'ポイント表'!$A$2:$A$26,0),MATCH('Bクラス月別'!H7,'ポイント表'!$B$1:$Z$1,0)))</f>
        <v>#VALUE!</v>
      </c>
      <c r="L7" s="84">
        <f t="shared" si="5"/>
        <v>5</v>
      </c>
      <c r="M7" s="92">
        <f t="shared" si="6"/>
        <v>1</v>
      </c>
      <c r="N7" s="97">
        <f>IF('【入力】Gross・HC'!D21="","",'【入力】Gross・HC'!D21)</f>
        <v>89</v>
      </c>
      <c r="O7" s="85">
        <f>IF('【入力】Gross・HC'!E21="","",'【入力】Gross・HC'!E21)</f>
      </c>
      <c r="P7" s="97" t="e">
        <f t="shared" si="7"/>
        <v>#VALUE!</v>
      </c>
      <c r="Q7" s="92">
        <f t="shared" si="8"/>
        <v>10</v>
      </c>
      <c r="R7" s="85" t="e">
        <f t="shared" si="9"/>
        <v>#VALUE!</v>
      </c>
      <c r="S7" s="104">
        <f>IF(N7="","",INDEX('ポイント表'!$B$2:$Z$26,MATCH('Bクラス月別'!L7,'ポイント表'!$A$2:$A$26,0),MATCH('Bクラス月別'!M7,'ポイント表'!$B$1:$Z$1,0)))</f>
        <v>11</v>
      </c>
      <c r="T7" s="86" t="e">
        <f>IF(N7="","",INDEX('ポイント表'!$B$2:$Z$26,MATCH('Bクラス月別'!P7,'ポイント表'!$A$2:$A$26,0),MATCH('Bクラス月別'!Q7,'ポイント表'!$B$1:$Z$1,0)))</f>
        <v>#VALUE!</v>
      </c>
      <c r="U7" s="84">
        <f t="shared" si="10"/>
      </c>
      <c r="V7" s="92">
        <f t="shared" si="11"/>
      </c>
      <c r="W7" s="97">
        <f>IF('【入力】Gross・HC'!F21="","",'【入力】Gross・HC'!F21)</f>
      </c>
      <c r="X7" s="85">
        <f>IF('【入力】Gross・HC'!G21="","",'【入力】Gross・HC'!G21)</f>
      </c>
      <c r="Y7" s="97">
        <f t="shared" si="12"/>
      </c>
      <c r="Z7" s="92">
        <f t="shared" si="13"/>
      </c>
      <c r="AA7" s="85">
        <f t="shared" si="14"/>
      </c>
      <c r="AB7" s="104">
        <f>IF(W7="","",INDEX('ポイント表'!$B$2:$Z$26,MATCH('Bクラス月別'!U7,'ポイント表'!$A$2:$A$26,0),MATCH('Bクラス月別'!V7,'ポイント表'!$B$1:$Z$1,0)))</f>
      </c>
      <c r="AC7" s="86">
        <f>IF(W7="","",INDEX('ポイント表'!$B$2:$Z$26,MATCH('Bクラス月別'!Y7,'ポイント表'!$A$2:$A$26,0),MATCH('Bクラス月別'!Z7,'ポイント表'!$B$1:$Z$1,0)))</f>
      </c>
      <c r="AD7" s="84">
        <f t="shared" si="15"/>
        <v>2</v>
      </c>
      <c r="AE7" s="92">
        <f t="shared" si="16"/>
        <v>1</v>
      </c>
      <c r="AF7" s="97">
        <f>IF('【入力】Gross・HC'!H21="","",'【入力】Gross・HC'!H21)</f>
        <v>80</v>
      </c>
      <c r="AG7" s="85">
        <f>IF('【入力】Gross・HC'!I21="","",'【入力】Gross・HC'!I21)</f>
      </c>
      <c r="AH7" s="97" t="e">
        <f t="shared" si="17"/>
        <v>#VALUE!</v>
      </c>
      <c r="AI7" s="92">
        <f t="shared" si="18"/>
        <v>6</v>
      </c>
      <c r="AJ7" s="85" t="e">
        <f t="shared" si="19"/>
        <v>#VALUE!</v>
      </c>
      <c r="AK7" s="104">
        <f>IF(AF7="","",INDEX('ポイント表'!$B$2:$Z$26,MATCH('Bクラス月別'!AD7,'ポイント表'!$A$2:$A$26,0),MATCH('Bクラス月別'!AE7,'ポイント表'!$B$1:$Z$1,0)))</f>
        <v>30</v>
      </c>
      <c r="AL7" s="86" t="e">
        <f>IF(AF7="","",INDEX('ポイント表'!$B$2:$Z$26,MATCH('Bクラス月別'!AH7,'ポイント表'!$A$2:$A$26,0),MATCH('Bクラス月別'!AI7,'ポイント表'!$B$1:$Z$1,0)))</f>
        <v>#VALUE!</v>
      </c>
      <c r="AM7" s="82">
        <f t="shared" si="20"/>
      </c>
      <c r="AN7" s="93">
        <f t="shared" si="21"/>
      </c>
      <c r="AO7" s="98">
        <f>IF('【入力】Gross・HC'!J21="","",'【入力】Gross・HC'!J21)</f>
      </c>
      <c r="AP7" s="78">
        <f>IF('【入力】Gross・HC'!K21="","",'【入力】Gross・HC'!K21)</f>
      </c>
      <c r="AQ7" s="98">
        <f t="shared" si="22"/>
      </c>
      <c r="AR7" s="93">
        <f t="shared" si="23"/>
      </c>
      <c r="AS7" s="78">
        <f t="shared" si="24"/>
      </c>
      <c r="AT7" s="136">
        <f>IF(AO7="","",INDEX('ポイント表'!$B$2:$Z$26,MATCH('Bクラス月別'!AM7,'ポイント表'!$A$2:$A$26,0),MATCH('Bクラス月別'!AN7,'ポイント表'!$B$1:$Z$1,0)))</f>
      </c>
      <c r="AU7" s="79">
        <f>IF(AO7="","",INDEX('ポイント表'!$B$2:$Z$26,MATCH('Bクラス月別'!AQ7,'ポイント表'!$A$2:$A$26,0),MATCH('Bクラス月別'!AR7,'ポイント表'!$B$1:$Z$1,0)))</f>
      </c>
      <c r="AV7" s="84">
        <f t="shared" si="25"/>
      </c>
      <c r="AW7" s="92">
        <f t="shared" si="26"/>
      </c>
      <c r="AX7" s="97">
        <f>IF('【入力】Gross・HC'!L21="","",'【入力】Gross・HC'!L21)</f>
      </c>
      <c r="AY7" s="85">
        <f>IF('【入力】Gross・HC'!M21="","",'【入力】Gross・HC'!M21)</f>
      </c>
      <c r="AZ7" s="97">
        <f t="shared" si="27"/>
      </c>
      <c r="BA7" s="92">
        <f t="shared" si="28"/>
      </c>
      <c r="BB7" s="85">
        <f t="shared" si="29"/>
      </c>
      <c r="BC7" s="104">
        <f>IF(AX7="","",INDEX('ポイント表'!$B$2:$Z$26,MATCH('Bクラス月別'!AV7,'ポイント表'!$A$2:$A$26,0),MATCH('Bクラス月別'!AW7,'ポイント表'!$B$1:$Z$1,0)))</f>
      </c>
      <c r="BD7" s="86">
        <f>IF(AX7="","",INDEX('ポイント表'!$B$2:$Z$26,MATCH('Bクラス月別'!AZ7,'ポイント表'!$A$2:$A$26,0),MATCH('Bクラス月別'!BA7,'ポイント表'!$B$1:$Z$1,0)))</f>
      </c>
      <c r="BE7" s="82">
        <f t="shared" si="30"/>
      </c>
      <c r="BF7" s="93">
        <f t="shared" si="31"/>
      </c>
      <c r="BG7" s="98">
        <f>IF('【入力】Gross・HC'!N21="","",'【入力】Gross・HC'!N21)</f>
      </c>
      <c r="BH7" s="78">
        <f>IF('【入力】Gross・HC'!O21="","",'【入力】Gross・HC'!O21)</f>
      </c>
      <c r="BI7" s="98">
        <f t="shared" si="32"/>
      </c>
      <c r="BJ7" s="93">
        <f t="shared" si="33"/>
      </c>
      <c r="BK7" s="78">
        <f t="shared" si="34"/>
      </c>
      <c r="BL7" s="136">
        <f>IF(BG7="","",INDEX('ポイント表'!$B$2:$Z$26,MATCH('Bクラス月別'!BE7,'ポイント表'!$A$2:$A$26,0),MATCH('Bクラス月別'!BF7,'ポイント表'!$B$1:$Z$1,0)))</f>
      </c>
      <c r="BM7" s="79">
        <f>IF(BG7="","",INDEX('ポイント表'!$B$2:$Z$26,MATCH('Bクラス月別'!BI7,'ポイント表'!$A$2:$A$26,0),MATCH('Bクラス月別'!BJ7,'ポイント表'!$B$1:$Z$1,0)))</f>
      </c>
      <c r="BN7" s="82">
        <f t="shared" si="35"/>
      </c>
      <c r="BO7" s="93">
        <f t="shared" si="36"/>
      </c>
      <c r="BP7" s="98">
        <f>IF('【入力】Gross・HC'!P21="","",'【入力】Gross・HC'!P21)</f>
      </c>
      <c r="BQ7" s="78">
        <f>IF('【入力】Gross・HC'!Q21="","",'【入力】Gross・HC'!Q21)</f>
      </c>
      <c r="BR7" s="98">
        <f t="shared" si="37"/>
      </c>
      <c r="BS7" s="93">
        <f t="shared" si="38"/>
      </c>
      <c r="BT7" s="78">
        <f t="shared" si="39"/>
      </c>
      <c r="BU7" s="136">
        <f>IF(BP7="","",INDEX('ポイント表'!$B$2:$Z$26,MATCH('Bクラス月別'!BN7,'ポイント表'!$A$2:$A$26,0),MATCH('Bクラス月別'!BO7,'ポイント表'!$B$1:$Z$1,0)))</f>
      </c>
      <c r="BV7" s="79">
        <f>IF(BP7="","",INDEX('ポイント表'!$B$2:$Z$26,MATCH('Bクラス月別'!BR7,'ポイント表'!$A$2:$A$26,0),MATCH('Bクラス月別'!BS7,'ポイント表'!$B$1:$Z$1,0)))</f>
      </c>
      <c r="BW7" s="82">
        <f t="shared" si="40"/>
      </c>
      <c r="BX7" s="93">
        <f t="shared" si="41"/>
      </c>
      <c r="BY7" s="98">
        <f>IF('【入力】Gross・HC'!R21="","",'【入力】Gross・HC'!R21)</f>
      </c>
      <c r="BZ7" s="78">
        <f>IF('【入力】Gross・HC'!S21="","",'【入力】Gross・HC'!S21)</f>
      </c>
      <c r="CA7" s="98">
        <f t="shared" si="42"/>
      </c>
      <c r="CB7" s="93">
        <f t="shared" si="43"/>
      </c>
      <c r="CC7" s="78">
        <f t="shared" si="44"/>
      </c>
      <c r="CD7" s="136">
        <f>IF(BY7="","",INDEX('ポイント表'!$B$2:$Z$26,MATCH('Bクラス月別'!BW7,'ポイント表'!$A$2:$A$26,0),MATCH('Bクラス月別'!BX7,'ポイント表'!$B$1:$Z$1,0)))</f>
      </c>
      <c r="CE7" s="79">
        <f>IF(BY7="","",INDEX('ポイント表'!$B$2:$Z$26,MATCH('Bクラス月別'!CA7,'ポイント表'!$A$2:$A$26,0),MATCH('Bクラス月別'!CB7,'ポイント表'!$B$1:$Z$1,0)))</f>
      </c>
      <c r="CF7" s="84">
        <f t="shared" si="45"/>
      </c>
      <c r="CG7" s="92">
        <f t="shared" si="46"/>
      </c>
      <c r="CH7" s="97">
        <f>IF('【入力】Gross・HC'!T21="","",'【入力】Gross・HC'!T21)</f>
      </c>
      <c r="CI7" s="85">
        <f>IF('【入力】Gross・HC'!U21="","",'【入力】Gross・HC'!U21)</f>
      </c>
      <c r="CJ7" s="97">
        <f t="shared" si="47"/>
      </c>
      <c r="CK7" s="92">
        <f t="shared" si="48"/>
      </c>
      <c r="CL7" s="85">
        <f t="shared" si="49"/>
      </c>
      <c r="CM7" s="104">
        <f>IF(CH7="","",INDEX('ポイント表'!$B$2:$Z$26,MATCH('Bクラス月別'!CF7,'ポイント表'!$A$2:$A$26,0),MATCH('Bクラス月別'!CG7,'ポイント表'!$B$1:$Z$1,0)))</f>
      </c>
      <c r="CN7" s="86">
        <f>IF(CH7="","",INDEX('ポイント表'!$B$2:$Z$26,MATCH('Bクラス月別'!CJ7,'ポイント表'!$A$2:$A$26,0),MATCH('Bクラス月別'!CK7,'ポイント表'!$B$1:$Z$1,0)))</f>
      </c>
      <c r="CO7" s="82">
        <f t="shared" si="50"/>
      </c>
      <c r="CP7" s="93">
        <f t="shared" si="51"/>
      </c>
      <c r="CQ7" s="98">
        <f>IF('【入力】Gross・HC'!V21="","",'【入力】Gross・HC'!V21)</f>
      </c>
      <c r="CR7" s="78">
        <f>IF('【入力】Gross・HC'!W21="","",'【入力】Gross・HC'!W21)</f>
      </c>
      <c r="CS7" s="98">
        <f t="shared" si="52"/>
      </c>
      <c r="CT7" s="93">
        <f t="shared" si="53"/>
      </c>
      <c r="CU7" s="78">
        <f t="shared" si="54"/>
      </c>
      <c r="CV7" s="136">
        <f>IF(CQ7="","",INDEX('ポイント表'!$B$2:$Z$26,MATCH('Bクラス月別'!CO7,'ポイント表'!$A$2:$A$26,0),MATCH('Bクラス月別'!CP7,'ポイント表'!$B$1:$Z$1,0)))</f>
      </c>
      <c r="CW7" s="79">
        <f>IF(CQ7="","",INDEX('ポイント表'!$B$2:$Z$26,MATCH('Bクラス月別'!CS7,'ポイント表'!$A$2:$A$26,0),MATCH('Bクラス月別'!CT7,'ポイント表'!$B$1:$Z$1,0)))</f>
      </c>
      <c r="CX7" s="84">
        <f t="shared" si="55"/>
      </c>
      <c r="CY7" s="92">
        <f t="shared" si="56"/>
      </c>
      <c r="CZ7" s="97">
        <f>IF('【入力】Gross・HC'!X21="","",'【入力】Gross・HC'!X21)</f>
      </c>
      <c r="DA7" s="85">
        <f>IF('【入力】Gross・HC'!Y21="","",'【入力】Gross・HC'!Y21)</f>
      </c>
      <c r="DB7" s="97">
        <f t="shared" si="57"/>
      </c>
      <c r="DC7" s="92">
        <f t="shared" si="58"/>
      </c>
      <c r="DD7" s="85">
        <f t="shared" si="59"/>
      </c>
      <c r="DE7" s="104">
        <f>IF(CZ7="","",INDEX('ポイント表'!$B$2:$Z$26,MATCH('Bクラス月別'!CX7,'ポイント表'!$A$2:$A$26,0),MATCH('Bクラス月別'!CY7,'ポイント表'!$B$1:$Z$1,0)))</f>
      </c>
      <c r="DF7" s="104">
        <f>IF(CZ7="","",INDEX('ポイント表'!$B$2:$Z$26,MATCH('Bクラス月別'!DB7,'ポイント表'!$A$2:$A$26,0),MATCH('Bクラス月別'!DC7,'ポイント表'!$B$1:$Z$1,0)))</f>
      </c>
      <c r="DG7" s="141">
        <f t="shared" si="60"/>
        <v>49</v>
      </c>
      <c r="DH7" s="98">
        <f t="shared" si="61"/>
        <v>5</v>
      </c>
      <c r="DI7" s="143" t="e">
        <f t="shared" si="62"/>
        <v>#VALUE!</v>
      </c>
      <c r="DJ7" s="130" t="e">
        <f t="shared" si="63"/>
        <v>#VALUE!</v>
      </c>
    </row>
    <row r="8" spans="1:114" ht="11.25">
      <c r="A8" s="1">
        <f>メンバー!C21</f>
        <v>0</v>
      </c>
      <c r="B8" s="10" t="str">
        <f>メンバー!A21</f>
        <v>石井 靖人</v>
      </c>
      <c r="C8" s="84">
        <f t="shared" si="0"/>
      </c>
      <c r="D8" s="92">
        <f t="shared" si="1"/>
      </c>
      <c r="E8" s="97">
        <f>IF('【入力】Gross・HC'!B22="","",'【入力】Gross・HC'!B22)</f>
      </c>
      <c r="F8" s="85">
        <f>IF('【入力】Gross・HC'!C22="","",'【入力】Gross・HC'!C22)</f>
      </c>
      <c r="G8" s="97">
        <f t="shared" si="2"/>
      </c>
      <c r="H8" s="92">
        <f t="shared" si="3"/>
      </c>
      <c r="I8" s="85">
        <f t="shared" si="4"/>
      </c>
      <c r="J8" s="104">
        <f>IF(E8="","",INDEX('ポイント表'!$B$2:$Z$26,MATCH('Bクラス月別'!C8,'ポイント表'!$A$2:$A$26,0),MATCH('Bクラス月別'!D8,'ポイント表'!$B$1:$Z$1,0)))</f>
      </c>
      <c r="K8" s="86">
        <f>IF(E8="","",INDEX('ポイント表'!$B$2:$Z$26,MATCH('Bクラス月別'!G8,'ポイント表'!$A$2:$A$26,0),MATCH('Bクラス月別'!H8,'ポイント表'!$B$1:$Z$1,0)))</f>
      </c>
      <c r="L8" s="84">
        <f t="shared" si="5"/>
      </c>
      <c r="M8" s="92">
        <f t="shared" si="6"/>
      </c>
      <c r="N8" s="97">
        <f>IF('【入力】Gross・HC'!D22="","",'【入力】Gross・HC'!D22)</f>
      </c>
      <c r="O8" s="85">
        <f>IF('【入力】Gross・HC'!E22="","",'【入力】Gross・HC'!E22)</f>
      </c>
      <c r="P8" s="97">
        <f t="shared" si="7"/>
      </c>
      <c r="Q8" s="92">
        <f t="shared" si="8"/>
      </c>
      <c r="R8" s="85">
        <f t="shared" si="9"/>
      </c>
      <c r="S8" s="104">
        <f>IF(N8="","",INDEX('ポイント表'!$B$2:$Z$26,MATCH('Bクラス月別'!L8,'ポイント表'!$A$2:$A$26,0),MATCH('Bクラス月別'!M8,'ポイント表'!$B$1:$Z$1,0)))</f>
      </c>
      <c r="T8" s="86">
        <f>IF(N8="","",INDEX('ポイント表'!$B$2:$Z$26,MATCH('Bクラス月別'!P8,'ポイント表'!$A$2:$A$26,0),MATCH('Bクラス月別'!Q8,'ポイント表'!$B$1:$Z$1,0)))</f>
      </c>
      <c r="U8" s="84">
        <f t="shared" si="10"/>
      </c>
      <c r="V8" s="92">
        <f t="shared" si="11"/>
      </c>
      <c r="W8" s="97">
        <f>IF('【入力】Gross・HC'!F22="","",'【入力】Gross・HC'!F22)</f>
      </c>
      <c r="X8" s="85">
        <f>IF('【入力】Gross・HC'!G22="","",'【入力】Gross・HC'!G22)</f>
      </c>
      <c r="Y8" s="97">
        <f t="shared" si="12"/>
      </c>
      <c r="Z8" s="92">
        <f t="shared" si="13"/>
      </c>
      <c r="AA8" s="85">
        <f t="shared" si="14"/>
      </c>
      <c r="AB8" s="104">
        <f>IF(W8="","",INDEX('ポイント表'!$B$2:$Z$26,MATCH('Bクラス月別'!U8,'ポイント表'!$A$2:$A$26,0),MATCH('Bクラス月別'!V8,'ポイント表'!$B$1:$Z$1,0)))</f>
      </c>
      <c r="AC8" s="86">
        <f>IF(W8="","",INDEX('ポイント表'!$B$2:$Z$26,MATCH('Bクラス月別'!Y8,'ポイント表'!$A$2:$A$26,0),MATCH('Bクラス月別'!Z8,'ポイント表'!$B$1:$Z$1,0)))</f>
      </c>
      <c r="AD8" s="84">
        <f t="shared" si="15"/>
      </c>
      <c r="AE8" s="92">
        <f t="shared" si="16"/>
      </c>
      <c r="AF8" s="97">
        <f>IF('【入力】Gross・HC'!H22="","",'【入力】Gross・HC'!H22)</f>
      </c>
      <c r="AG8" s="85">
        <f>IF('【入力】Gross・HC'!I22="","",'【入力】Gross・HC'!I22)</f>
      </c>
      <c r="AH8" s="97">
        <f t="shared" si="17"/>
      </c>
      <c r="AI8" s="92">
        <f t="shared" si="18"/>
      </c>
      <c r="AJ8" s="85">
        <f t="shared" si="19"/>
      </c>
      <c r="AK8" s="104">
        <f>IF(AF8="","",INDEX('ポイント表'!$B$2:$Z$26,MATCH('Bクラス月別'!AD8,'ポイント表'!$A$2:$A$26,0),MATCH('Bクラス月別'!AE8,'ポイント表'!$B$1:$Z$1,0)))</f>
      </c>
      <c r="AL8" s="86">
        <f>IF(AF8="","",INDEX('ポイント表'!$B$2:$Z$26,MATCH('Bクラス月別'!AH8,'ポイント表'!$A$2:$A$26,0),MATCH('Bクラス月別'!AI8,'ポイント表'!$B$1:$Z$1,0)))</f>
      </c>
      <c r="AM8" s="82">
        <f t="shared" si="20"/>
      </c>
      <c r="AN8" s="93">
        <f t="shared" si="21"/>
      </c>
      <c r="AO8" s="98">
        <f>IF('【入力】Gross・HC'!J22="","",'【入力】Gross・HC'!J22)</f>
      </c>
      <c r="AP8" s="78">
        <f>IF('【入力】Gross・HC'!K22="","",'【入力】Gross・HC'!K22)</f>
      </c>
      <c r="AQ8" s="98">
        <f t="shared" si="22"/>
      </c>
      <c r="AR8" s="93">
        <f t="shared" si="23"/>
      </c>
      <c r="AS8" s="78">
        <f t="shared" si="24"/>
      </c>
      <c r="AT8" s="136">
        <f>IF(AO8="","",INDEX('ポイント表'!$B$2:$Z$26,MATCH('Bクラス月別'!AM8,'ポイント表'!$A$2:$A$26,0),MATCH('Bクラス月別'!AN8,'ポイント表'!$B$1:$Z$1,0)))</f>
      </c>
      <c r="AU8" s="79">
        <f>IF(AO8="","",INDEX('ポイント表'!$B$2:$Z$26,MATCH('Bクラス月別'!AQ8,'ポイント表'!$A$2:$A$26,0),MATCH('Bクラス月別'!AR8,'ポイント表'!$B$1:$Z$1,0)))</f>
      </c>
      <c r="AV8" s="84">
        <f t="shared" si="25"/>
      </c>
      <c r="AW8" s="92">
        <f t="shared" si="26"/>
      </c>
      <c r="AX8" s="97">
        <f>IF('【入力】Gross・HC'!L22="","",'【入力】Gross・HC'!L22)</f>
      </c>
      <c r="AY8" s="85">
        <f>IF('【入力】Gross・HC'!M22="","",'【入力】Gross・HC'!M22)</f>
      </c>
      <c r="AZ8" s="97">
        <f t="shared" si="27"/>
      </c>
      <c r="BA8" s="92">
        <f t="shared" si="28"/>
      </c>
      <c r="BB8" s="85">
        <f t="shared" si="29"/>
      </c>
      <c r="BC8" s="104">
        <f>IF(AX8="","",INDEX('ポイント表'!$B$2:$Z$26,MATCH('Bクラス月別'!AV8,'ポイント表'!$A$2:$A$26,0),MATCH('Bクラス月別'!AW8,'ポイント表'!$B$1:$Z$1,0)))</f>
      </c>
      <c r="BD8" s="86">
        <f>IF(AX8="","",INDEX('ポイント表'!$B$2:$Z$26,MATCH('Bクラス月別'!AZ8,'ポイント表'!$A$2:$A$26,0),MATCH('Bクラス月別'!BA8,'ポイント表'!$B$1:$Z$1,0)))</f>
      </c>
      <c r="BE8" s="82">
        <f t="shared" si="30"/>
      </c>
      <c r="BF8" s="93">
        <f t="shared" si="31"/>
      </c>
      <c r="BG8" s="98">
        <f>IF('【入力】Gross・HC'!N22="","",'【入力】Gross・HC'!N22)</f>
      </c>
      <c r="BH8" s="78">
        <f>IF('【入力】Gross・HC'!O22="","",'【入力】Gross・HC'!O22)</f>
      </c>
      <c r="BI8" s="98">
        <f t="shared" si="32"/>
      </c>
      <c r="BJ8" s="93">
        <f t="shared" si="33"/>
      </c>
      <c r="BK8" s="78">
        <f t="shared" si="34"/>
      </c>
      <c r="BL8" s="136">
        <f>IF(BG8="","",INDEX('ポイント表'!$B$2:$Z$26,MATCH('Bクラス月別'!BE8,'ポイント表'!$A$2:$A$26,0),MATCH('Bクラス月別'!BF8,'ポイント表'!$B$1:$Z$1,0)))</f>
      </c>
      <c r="BM8" s="79">
        <f>IF(BG8="","",INDEX('ポイント表'!$B$2:$Z$26,MATCH('Bクラス月別'!BI8,'ポイント表'!$A$2:$A$26,0),MATCH('Bクラス月別'!BJ8,'ポイント表'!$B$1:$Z$1,0)))</f>
      </c>
      <c r="BN8" s="82">
        <f t="shared" si="35"/>
      </c>
      <c r="BO8" s="93">
        <f t="shared" si="36"/>
      </c>
      <c r="BP8" s="98">
        <f>IF('【入力】Gross・HC'!P22="","",'【入力】Gross・HC'!P22)</f>
      </c>
      <c r="BQ8" s="78">
        <f>IF('【入力】Gross・HC'!Q22="","",'【入力】Gross・HC'!Q22)</f>
      </c>
      <c r="BR8" s="98">
        <f t="shared" si="37"/>
      </c>
      <c r="BS8" s="93">
        <f t="shared" si="38"/>
      </c>
      <c r="BT8" s="78">
        <f t="shared" si="39"/>
      </c>
      <c r="BU8" s="136">
        <f>IF(BP8="","",INDEX('ポイント表'!$B$2:$Z$26,MATCH('Bクラス月別'!BN8,'ポイント表'!$A$2:$A$26,0),MATCH('Bクラス月別'!BO8,'ポイント表'!$B$1:$Z$1,0)))</f>
      </c>
      <c r="BV8" s="79">
        <f>IF(BP8="","",INDEX('ポイント表'!$B$2:$Z$26,MATCH('Bクラス月別'!BR8,'ポイント表'!$A$2:$A$26,0),MATCH('Bクラス月別'!BS8,'ポイント表'!$B$1:$Z$1,0)))</f>
      </c>
      <c r="BW8" s="82">
        <f t="shared" si="40"/>
      </c>
      <c r="BX8" s="93">
        <f t="shared" si="41"/>
      </c>
      <c r="BY8" s="98">
        <f>IF('【入力】Gross・HC'!R22="","",'【入力】Gross・HC'!R22)</f>
      </c>
      <c r="BZ8" s="78">
        <f>IF('【入力】Gross・HC'!S22="","",'【入力】Gross・HC'!S22)</f>
      </c>
      <c r="CA8" s="98">
        <f t="shared" si="42"/>
      </c>
      <c r="CB8" s="93">
        <f t="shared" si="43"/>
      </c>
      <c r="CC8" s="78">
        <f t="shared" si="44"/>
      </c>
      <c r="CD8" s="136">
        <f>IF(BY8="","",INDEX('ポイント表'!$B$2:$Z$26,MATCH('Bクラス月別'!BW8,'ポイント表'!$A$2:$A$26,0),MATCH('Bクラス月別'!BX8,'ポイント表'!$B$1:$Z$1,0)))</f>
      </c>
      <c r="CE8" s="79">
        <f>IF(BY8="","",INDEX('ポイント表'!$B$2:$Z$26,MATCH('Bクラス月別'!CA8,'ポイント表'!$A$2:$A$26,0),MATCH('Bクラス月別'!CB8,'ポイント表'!$B$1:$Z$1,0)))</f>
      </c>
      <c r="CF8" s="84">
        <f t="shared" si="45"/>
      </c>
      <c r="CG8" s="92">
        <f t="shared" si="46"/>
      </c>
      <c r="CH8" s="97">
        <f>IF('【入力】Gross・HC'!T22="","",'【入力】Gross・HC'!T22)</f>
      </c>
      <c r="CI8" s="85">
        <f>IF('【入力】Gross・HC'!U22="","",'【入力】Gross・HC'!U22)</f>
      </c>
      <c r="CJ8" s="97">
        <f t="shared" si="47"/>
      </c>
      <c r="CK8" s="92">
        <f t="shared" si="48"/>
      </c>
      <c r="CL8" s="85">
        <f t="shared" si="49"/>
      </c>
      <c r="CM8" s="104">
        <f>IF(CH8="","",INDEX('ポイント表'!$B$2:$Z$26,MATCH('Bクラス月別'!CF8,'ポイント表'!$A$2:$A$26,0),MATCH('Bクラス月別'!CG8,'ポイント表'!$B$1:$Z$1,0)))</f>
      </c>
      <c r="CN8" s="86">
        <f>IF(CH8="","",INDEX('ポイント表'!$B$2:$Z$26,MATCH('Bクラス月別'!CJ8,'ポイント表'!$A$2:$A$26,0),MATCH('Bクラス月別'!CK8,'ポイント表'!$B$1:$Z$1,0)))</f>
      </c>
      <c r="CO8" s="82">
        <f t="shared" si="50"/>
      </c>
      <c r="CP8" s="93">
        <f t="shared" si="51"/>
      </c>
      <c r="CQ8" s="98">
        <f>IF('【入力】Gross・HC'!V22="","",'【入力】Gross・HC'!V22)</f>
      </c>
      <c r="CR8" s="78">
        <f>IF('【入力】Gross・HC'!W22="","",'【入力】Gross・HC'!W22)</f>
      </c>
      <c r="CS8" s="98">
        <f t="shared" si="52"/>
      </c>
      <c r="CT8" s="93">
        <f t="shared" si="53"/>
      </c>
      <c r="CU8" s="78">
        <f t="shared" si="54"/>
      </c>
      <c r="CV8" s="136">
        <f>IF(CQ8="","",INDEX('ポイント表'!$B$2:$Z$26,MATCH('Bクラス月別'!CO8,'ポイント表'!$A$2:$A$26,0),MATCH('Bクラス月別'!CP8,'ポイント表'!$B$1:$Z$1,0)))</f>
      </c>
      <c r="CW8" s="79">
        <f>IF(CQ8="","",INDEX('ポイント表'!$B$2:$Z$26,MATCH('Bクラス月別'!CS8,'ポイント表'!$A$2:$A$26,0),MATCH('Bクラス月別'!CT8,'ポイント表'!$B$1:$Z$1,0)))</f>
      </c>
      <c r="CX8" s="84">
        <f t="shared" si="55"/>
      </c>
      <c r="CY8" s="92">
        <f t="shared" si="56"/>
      </c>
      <c r="CZ8" s="97">
        <f>IF('【入力】Gross・HC'!X22="","",'【入力】Gross・HC'!X22)</f>
      </c>
      <c r="DA8" s="85">
        <f>IF('【入力】Gross・HC'!Y22="","",'【入力】Gross・HC'!Y22)</f>
      </c>
      <c r="DB8" s="97">
        <f t="shared" si="57"/>
      </c>
      <c r="DC8" s="92">
        <f t="shared" si="58"/>
      </c>
      <c r="DD8" s="85">
        <f t="shared" si="59"/>
      </c>
      <c r="DE8" s="104">
        <f>IF(CZ8="","",INDEX('ポイント表'!$B$2:$Z$26,MATCH('Bクラス月別'!CX8,'ポイント表'!$A$2:$A$26,0),MATCH('Bクラス月別'!CY8,'ポイント表'!$B$1:$Z$1,0)))</f>
      </c>
      <c r="DF8" s="104">
        <f>IF(CZ8="","",INDEX('ポイント表'!$B$2:$Z$26,MATCH('Bクラス月別'!DB8,'ポイント表'!$A$2:$A$26,0),MATCH('Bクラス月別'!DC8,'ポイント表'!$B$1:$Z$1,0)))</f>
      </c>
      <c r="DG8" s="141">
        <f t="shared" si="60"/>
        <v>0</v>
      </c>
      <c r="DH8" s="98">
        <f t="shared" si="61"/>
        <v>21</v>
      </c>
      <c r="DI8" s="143">
        <f t="shared" si="62"/>
        <v>0</v>
      </c>
      <c r="DJ8" s="130" t="e">
        <f t="shared" si="63"/>
        <v>#VALUE!</v>
      </c>
    </row>
    <row r="9" spans="1:114" ht="11.25">
      <c r="A9" s="1">
        <f>メンバー!C22</f>
        <v>0</v>
      </c>
      <c r="B9" s="10" t="str">
        <f>メンバー!A22</f>
        <v>生木 俊輔</v>
      </c>
      <c r="C9" s="84">
        <f t="shared" si="0"/>
        <v>6</v>
      </c>
      <c r="D9" s="92">
        <f t="shared" si="1"/>
        <v>2</v>
      </c>
      <c r="E9" s="97">
        <f>IF('【入力】Gross・HC'!B23="","",'【入力】Gross・HC'!B23)</f>
        <v>91</v>
      </c>
      <c r="F9" s="85">
        <f>IF('【入力】Gross・HC'!C23="","",'【入力】Gross・HC'!C23)</f>
      </c>
      <c r="G9" s="97" t="e">
        <f t="shared" si="2"/>
        <v>#VALUE!</v>
      </c>
      <c r="H9" s="92">
        <f t="shared" si="3"/>
        <v>11</v>
      </c>
      <c r="I9" s="85" t="e">
        <f t="shared" si="4"/>
        <v>#VALUE!</v>
      </c>
      <c r="J9" s="104">
        <f>IF(E9="","",INDEX('ポイント表'!$B$2:$Z$26,MATCH('Bクラス月別'!C9,'ポイント表'!$A$2:$A$26,0),MATCH('Bクラス月別'!D9,'ポイント表'!$B$1:$Z$1,0)))</f>
        <v>8</v>
      </c>
      <c r="K9" s="86" t="e">
        <f>IF(E9="","",INDEX('ポイント表'!$B$2:$Z$26,MATCH('Bクラス月別'!G9,'ポイント表'!$A$2:$A$26,0),MATCH('Bクラス月別'!H9,'ポイント表'!$B$1:$Z$1,0)))</f>
        <v>#VALUE!</v>
      </c>
      <c r="L9" s="84">
        <f t="shared" si="5"/>
      </c>
      <c r="M9" s="92">
        <f t="shared" si="6"/>
      </c>
      <c r="N9" s="97">
        <f>IF('【入力】Gross・HC'!D23="","",'【入力】Gross・HC'!D23)</f>
      </c>
      <c r="O9" s="85">
        <f>IF('【入力】Gross・HC'!E23="","",'【入力】Gross・HC'!E23)</f>
      </c>
      <c r="P9" s="97">
        <f t="shared" si="7"/>
      </c>
      <c r="Q9" s="92">
        <f t="shared" si="8"/>
      </c>
      <c r="R9" s="85">
        <f t="shared" si="9"/>
      </c>
      <c r="S9" s="104">
        <f>IF(N9="","",INDEX('ポイント表'!$B$2:$Z$26,MATCH('Bクラス月別'!L9,'ポイント表'!$A$2:$A$26,0),MATCH('Bクラス月別'!M9,'ポイント表'!$B$1:$Z$1,0)))</f>
      </c>
      <c r="T9" s="86">
        <f>IF(N9="","",INDEX('ポイント表'!$B$2:$Z$26,MATCH('Bクラス月別'!P9,'ポイント表'!$A$2:$A$26,0),MATCH('Bクラス月別'!Q9,'ポイント表'!$B$1:$Z$1,0)))</f>
      </c>
      <c r="U9" s="84">
        <f t="shared" si="10"/>
      </c>
      <c r="V9" s="92">
        <f t="shared" si="11"/>
      </c>
      <c r="W9" s="97">
        <f>IF('【入力】Gross・HC'!F23="","",'【入力】Gross・HC'!F23)</f>
      </c>
      <c r="X9" s="85">
        <f>IF('【入力】Gross・HC'!G23="","",'【入力】Gross・HC'!G23)</f>
      </c>
      <c r="Y9" s="97">
        <f t="shared" si="12"/>
      </c>
      <c r="Z9" s="92">
        <f t="shared" si="13"/>
      </c>
      <c r="AA9" s="85">
        <f t="shared" si="14"/>
      </c>
      <c r="AB9" s="104">
        <f>IF(W9="","",INDEX('ポイント表'!$B$2:$Z$26,MATCH('Bクラス月別'!U9,'ポイント表'!$A$2:$A$26,0),MATCH('Bクラス月別'!V9,'ポイント表'!$B$1:$Z$1,0)))</f>
      </c>
      <c r="AC9" s="86">
        <f>IF(W9="","",INDEX('ポイント表'!$B$2:$Z$26,MATCH('Bクラス月別'!Y9,'ポイント表'!$A$2:$A$26,0),MATCH('Bクラス月別'!Z9,'ポイント表'!$B$1:$Z$1,0)))</f>
      </c>
      <c r="AD9" s="84">
        <f t="shared" si="15"/>
      </c>
      <c r="AE9" s="92">
        <f t="shared" si="16"/>
      </c>
      <c r="AF9" s="97">
        <f>IF('【入力】Gross・HC'!H23="","",'【入力】Gross・HC'!H23)</f>
      </c>
      <c r="AG9" s="85">
        <f>IF('【入力】Gross・HC'!I23="","",'【入力】Gross・HC'!I23)</f>
      </c>
      <c r="AH9" s="97">
        <f t="shared" si="17"/>
      </c>
      <c r="AI9" s="92">
        <f t="shared" si="18"/>
      </c>
      <c r="AJ9" s="85">
        <f t="shared" si="19"/>
      </c>
      <c r="AK9" s="104">
        <f>IF(AF9="","",INDEX('ポイント表'!$B$2:$Z$26,MATCH('Bクラス月別'!AD9,'ポイント表'!$A$2:$A$26,0),MATCH('Bクラス月別'!AE9,'ポイント表'!$B$1:$Z$1,0)))</f>
      </c>
      <c r="AL9" s="86">
        <f>IF(AF9="","",INDEX('ポイント表'!$B$2:$Z$26,MATCH('Bクラス月別'!AH9,'ポイント表'!$A$2:$A$26,0),MATCH('Bクラス月別'!AI9,'ポイント表'!$B$1:$Z$1,0)))</f>
      </c>
      <c r="AM9" s="82">
        <f t="shared" si="20"/>
      </c>
      <c r="AN9" s="93">
        <f t="shared" si="21"/>
      </c>
      <c r="AO9" s="98">
        <f>IF('【入力】Gross・HC'!J23="","",'【入力】Gross・HC'!J23)</f>
      </c>
      <c r="AP9" s="78">
        <f>IF('【入力】Gross・HC'!K23="","",'【入力】Gross・HC'!K23)</f>
      </c>
      <c r="AQ9" s="98">
        <f t="shared" si="22"/>
      </c>
      <c r="AR9" s="93">
        <f t="shared" si="23"/>
      </c>
      <c r="AS9" s="78">
        <f t="shared" si="24"/>
      </c>
      <c r="AT9" s="136">
        <f>IF(AO9="","",INDEX('ポイント表'!$B$2:$Z$26,MATCH('Bクラス月別'!AM9,'ポイント表'!$A$2:$A$26,0),MATCH('Bクラス月別'!AN9,'ポイント表'!$B$1:$Z$1,0)))</f>
      </c>
      <c r="AU9" s="79">
        <f>IF(AO9="","",INDEX('ポイント表'!$B$2:$Z$26,MATCH('Bクラス月別'!AQ9,'ポイント表'!$A$2:$A$26,0),MATCH('Bクラス月別'!AR9,'ポイント表'!$B$1:$Z$1,0)))</f>
      </c>
      <c r="AV9" s="84">
        <f t="shared" si="25"/>
        <v>4</v>
      </c>
      <c r="AW9" s="92">
        <f t="shared" si="26"/>
        <v>1</v>
      </c>
      <c r="AX9" s="97">
        <f>IF('【入力】Gross・HC'!L23="","",'【入力】Gross・HC'!L23)</f>
        <v>83</v>
      </c>
      <c r="AY9" s="85">
        <f>IF('【入力】Gross・HC'!M23="","",'【入力】Gross・HC'!M23)</f>
      </c>
      <c r="AZ9" s="97" t="e">
        <f t="shared" si="27"/>
        <v>#VALUE!</v>
      </c>
      <c r="BA9" s="92">
        <f t="shared" si="28"/>
        <v>13</v>
      </c>
      <c r="BB9" s="85" t="e">
        <f t="shared" si="29"/>
        <v>#VALUE!</v>
      </c>
      <c r="BC9" s="104">
        <f>IF(AX9="","",INDEX('ポイント表'!$B$2:$Z$26,MATCH('Bクラス月別'!AV9,'ポイント表'!$A$2:$A$26,0),MATCH('Bクラス月別'!AW9,'ポイント表'!$B$1:$Z$1,0)))</f>
        <v>13</v>
      </c>
      <c r="BD9" s="86" t="e">
        <f>IF(AX9="","",INDEX('ポイント表'!$B$2:$Z$26,MATCH('Bクラス月別'!AZ9,'ポイント表'!$A$2:$A$26,0),MATCH('Bクラス月別'!BA9,'ポイント表'!$B$1:$Z$1,0)))</f>
        <v>#VALUE!</v>
      </c>
      <c r="BE9" s="82">
        <f t="shared" si="30"/>
      </c>
      <c r="BF9" s="93">
        <f t="shared" si="31"/>
      </c>
      <c r="BG9" s="98">
        <f>IF('【入力】Gross・HC'!N23="","",'【入力】Gross・HC'!N23)</f>
      </c>
      <c r="BH9" s="78">
        <f>IF('【入力】Gross・HC'!O23="","",'【入力】Gross・HC'!O23)</f>
      </c>
      <c r="BI9" s="98">
        <f t="shared" si="32"/>
      </c>
      <c r="BJ9" s="93">
        <f t="shared" si="33"/>
      </c>
      <c r="BK9" s="78">
        <f t="shared" si="34"/>
      </c>
      <c r="BL9" s="136">
        <f>IF(BG9="","",INDEX('ポイント表'!$B$2:$Z$26,MATCH('Bクラス月別'!BE9,'ポイント表'!$A$2:$A$26,0),MATCH('Bクラス月別'!BF9,'ポイント表'!$B$1:$Z$1,0)))</f>
      </c>
      <c r="BM9" s="79">
        <f>IF(BG9="","",INDEX('ポイント表'!$B$2:$Z$26,MATCH('Bクラス月別'!BI9,'ポイント表'!$A$2:$A$26,0),MATCH('Bクラス月別'!BJ9,'ポイント表'!$B$1:$Z$1,0)))</f>
      </c>
      <c r="BN9" s="82">
        <f t="shared" si="35"/>
        <v>7</v>
      </c>
      <c r="BO9" s="93">
        <f t="shared" si="36"/>
        <v>2</v>
      </c>
      <c r="BP9" s="98">
        <f>IF('【入力】Gross・HC'!P23="","",'【入力】Gross・HC'!P23)</f>
        <v>93</v>
      </c>
      <c r="BQ9" s="78">
        <f>IF('【入力】Gross・HC'!Q23="","",'【入力】Gross・HC'!Q23)</f>
      </c>
      <c r="BR9" s="98" t="e">
        <f t="shared" si="37"/>
        <v>#VALUE!</v>
      </c>
      <c r="BS9" s="93">
        <f t="shared" si="38"/>
        <v>10</v>
      </c>
      <c r="BT9" s="78" t="e">
        <f t="shared" si="39"/>
        <v>#VALUE!</v>
      </c>
      <c r="BU9" s="136">
        <f>IF(BP9="","",INDEX('ポイント表'!$B$2:$Z$26,MATCH('Bクラス月別'!BN9,'ポイント表'!$A$2:$A$26,0),MATCH('Bクラス月別'!BO9,'ポイント表'!$B$1:$Z$1,0)))</f>
        <v>6</v>
      </c>
      <c r="BV9" s="79" t="e">
        <f>IF(BP9="","",INDEX('ポイント表'!$B$2:$Z$26,MATCH('Bクラス月別'!BR9,'ポイント表'!$A$2:$A$26,0),MATCH('Bクラス月別'!BS9,'ポイント表'!$B$1:$Z$1,0)))</f>
        <v>#VALUE!</v>
      </c>
      <c r="BW9" s="82">
        <f t="shared" si="40"/>
      </c>
      <c r="BX9" s="93">
        <f t="shared" si="41"/>
      </c>
      <c r="BY9" s="98">
        <f>IF('【入力】Gross・HC'!R23="","",'【入力】Gross・HC'!R23)</f>
      </c>
      <c r="BZ9" s="78">
        <f>IF('【入力】Gross・HC'!S23="","",'【入力】Gross・HC'!S23)</f>
      </c>
      <c r="CA9" s="98">
        <f t="shared" si="42"/>
      </c>
      <c r="CB9" s="93">
        <f t="shared" si="43"/>
      </c>
      <c r="CC9" s="78">
        <f t="shared" si="44"/>
      </c>
      <c r="CD9" s="136">
        <f>IF(BY9="","",INDEX('ポイント表'!$B$2:$Z$26,MATCH('Bクラス月別'!BW9,'ポイント表'!$A$2:$A$26,0),MATCH('Bクラス月別'!BX9,'ポイント表'!$B$1:$Z$1,0)))</f>
      </c>
      <c r="CE9" s="79">
        <f>IF(BY9="","",INDEX('ポイント表'!$B$2:$Z$26,MATCH('Bクラス月別'!CA9,'ポイント表'!$A$2:$A$26,0),MATCH('Bクラス月別'!CB9,'ポイント表'!$B$1:$Z$1,0)))</f>
      </c>
      <c r="CF9" s="84">
        <f t="shared" si="45"/>
      </c>
      <c r="CG9" s="92">
        <f t="shared" si="46"/>
      </c>
      <c r="CH9" s="97">
        <f>IF('【入力】Gross・HC'!T23="","",'【入力】Gross・HC'!T23)</f>
      </c>
      <c r="CI9" s="85">
        <f>IF('【入力】Gross・HC'!U23="","",'【入力】Gross・HC'!U23)</f>
      </c>
      <c r="CJ9" s="97">
        <f t="shared" si="47"/>
      </c>
      <c r="CK9" s="92">
        <f t="shared" si="48"/>
      </c>
      <c r="CL9" s="85">
        <f t="shared" si="49"/>
      </c>
      <c r="CM9" s="104">
        <f>IF(CH9="","",INDEX('ポイント表'!$B$2:$Z$26,MATCH('Bクラス月別'!CF9,'ポイント表'!$A$2:$A$26,0),MATCH('Bクラス月別'!CG9,'ポイント表'!$B$1:$Z$1,0)))</f>
      </c>
      <c r="CN9" s="86">
        <f>IF(CH9="","",INDEX('ポイント表'!$B$2:$Z$26,MATCH('Bクラス月別'!CJ9,'ポイント表'!$A$2:$A$26,0),MATCH('Bクラス月別'!CK9,'ポイント表'!$B$1:$Z$1,0)))</f>
      </c>
      <c r="CO9" s="82">
        <f t="shared" si="50"/>
      </c>
      <c r="CP9" s="93">
        <f t="shared" si="51"/>
      </c>
      <c r="CQ9" s="98">
        <f>IF('【入力】Gross・HC'!V23="","",'【入力】Gross・HC'!V23)</f>
      </c>
      <c r="CR9" s="78">
        <f>IF('【入力】Gross・HC'!W23="","",'【入力】Gross・HC'!W23)</f>
      </c>
      <c r="CS9" s="98">
        <f t="shared" si="52"/>
      </c>
      <c r="CT9" s="93">
        <f t="shared" si="53"/>
      </c>
      <c r="CU9" s="78">
        <f t="shared" si="54"/>
      </c>
      <c r="CV9" s="136">
        <f>IF(CQ9="","",INDEX('ポイント表'!$B$2:$Z$26,MATCH('Bクラス月別'!CO9,'ポイント表'!$A$2:$A$26,0),MATCH('Bクラス月別'!CP9,'ポイント表'!$B$1:$Z$1,0)))</f>
      </c>
      <c r="CW9" s="79">
        <f>IF(CQ9="","",INDEX('ポイント表'!$B$2:$Z$26,MATCH('Bクラス月別'!CS9,'ポイント表'!$A$2:$A$26,0),MATCH('Bクラス月別'!CT9,'ポイント表'!$B$1:$Z$1,0)))</f>
      </c>
      <c r="CX9" s="84">
        <f t="shared" si="55"/>
      </c>
      <c r="CY9" s="92">
        <f t="shared" si="56"/>
      </c>
      <c r="CZ9" s="97">
        <f>IF('【入力】Gross・HC'!X23="","",'【入力】Gross・HC'!X23)</f>
      </c>
      <c r="DA9" s="85">
        <f>IF('【入力】Gross・HC'!Y23="","",'【入力】Gross・HC'!Y23)</f>
      </c>
      <c r="DB9" s="97">
        <f t="shared" si="57"/>
      </c>
      <c r="DC9" s="92">
        <f t="shared" si="58"/>
      </c>
      <c r="DD9" s="85">
        <f t="shared" si="59"/>
      </c>
      <c r="DE9" s="104">
        <f>IF(CZ9="","",INDEX('ポイント表'!$B$2:$Z$26,MATCH('Bクラス月別'!CX9,'ポイント表'!$A$2:$A$26,0),MATCH('Bクラス月別'!CY9,'ポイント表'!$B$1:$Z$1,0)))</f>
      </c>
      <c r="DF9" s="104">
        <f>IF(CZ9="","",INDEX('ポイント表'!$B$2:$Z$26,MATCH('Bクラス月別'!DB9,'ポイント表'!$A$2:$A$26,0),MATCH('Bクラス月別'!DC9,'ポイント表'!$B$1:$Z$1,0)))</f>
      </c>
      <c r="DG9" s="141">
        <f t="shared" si="60"/>
        <v>27</v>
      </c>
      <c r="DH9" s="98">
        <f t="shared" si="61"/>
        <v>8</v>
      </c>
      <c r="DI9" s="143" t="e">
        <f t="shared" si="62"/>
        <v>#VALUE!</v>
      </c>
      <c r="DJ9" s="130" t="e">
        <f t="shared" si="63"/>
        <v>#VALUE!</v>
      </c>
    </row>
    <row r="10" spans="1:114" ht="11.25">
      <c r="A10" s="1">
        <f>メンバー!C23</f>
        <v>0</v>
      </c>
      <c r="B10" s="10" t="str">
        <f>メンバー!A23</f>
        <v>高松　純</v>
      </c>
      <c r="C10" s="84">
        <f t="shared" si="0"/>
        <v>5</v>
      </c>
      <c r="D10" s="92">
        <f t="shared" si="1"/>
        <v>1</v>
      </c>
      <c r="E10" s="97">
        <f>IF('【入力】Gross・HC'!B24="","",'【入力】Gross・HC'!B24)</f>
        <v>87</v>
      </c>
      <c r="F10" s="85">
        <f>IF('【入力】Gross・HC'!C24="","",'【入力】Gross・HC'!C24)</f>
      </c>
      <c r="G10" s="97" t="e">
        <f t="shared" si="2"/>
        <v>#VALUE!</v>
      </c>
      <c r="H10" s="92">
        <f t="shared" si="3"/>
        <v>11</v>
      </c>
      <c r="I10" s="85" t="e">
        <f t="shared" si="4"/>
        <v>#VALUE!</v>
      </c>
      <c r="J10" s="104">
        <f>IF(E10="","",INDEX('ポイント表'!$B$2:$Z$26,MATCH('Bクラス月別'!C10,'ポイント表'!$A$2:$A$26,0),MATCH('Bクラス月別'!D10,'ポイント表'!$B$1:$Z$1,0)))</f>
        <v>11</v>
      </c>
      <c r="K10" s="86" t="e">
        <f>IF(E10="","",INDEX('ポイント表'!$B$2:$Z$26,MATCH('Bクラス月別'!G10,'ポイント表'!$A$2:$A$26,0),MATCH('Bクラス月別'!H10,'ポイント表'!$B$1:$Z$1,0)))</f>
        <v>#VALUE!</v>
      </c>
      <c r="L10" s="84">
        <f t="shared" si="5"/>
      </c>
      <c r="M10" s="92">
        <f t="shared" si="6"/>
      </c>
      <c r="N10" s="97">
        <f>IF('【入力】Gross・HC'!D24="","",'【入力】Gross・HC'!D24)</f>
      </c>
      <c r="O10" s="85">
        <f>IF('【入力】Gross・HC'!E24="","",'【入力】Gross・HC'!E24)</f>
      </c>
      <c r="P10" s="97">
        <f t="shared" si="7"/>
      </c>
      <c r="Q10" s="92">
        <f t="shared" si="8"/>
      </c>
      <c r="R10" s="85">
        <f t="shared" si="9"/>
      </c>
      <c r="S10" s="104">
        <f>IF(N10="","",INDEX('ポイント表'!$B$2:$Z$26,MATCH('Bクラス月別'!L10,'ポイント表'!$A$2:$A$26,0),MATCH('Bクラス月別'!M10,'ポイント表'!$B$1:$Z$1,0)))</f>
      </c>
      <c r="T10" s="86">
        <f>IF(N10="","",INDEX('ポイント表'!$B$2:$Z$26,MATCH('Bクラス月別'!P10,'ポイント表'!$A$2:$A$26,0),MATCH('Bクラス月別'!Q10,'ポイント表'!$B$1:$Z$1,0)))</f>
      </c>
      <c r="U10" s="84">
        <f t="shared" si="10"/>
      </c>
      <c r="V10" s="92">
        <f t="shared" si="11"/>
      </c>
      <c r="W10" s="97">
        <f>IF('【入力】Gross・HC'!F24="","",'【入力】Gross・HC'!F24)</f>
      </c>
      <c r="X10" s="85">
        <f>IF('【入力】Gross・HC'!G24="","",'【入力】Gross・HC'!G24)</f>
      </c>
      <c r="Y10" s="97">
        <f t="shared" si="12"/>
      </c>
      <c r="Z10" s="92">
        <f t="shared" si="13"/>
      </c>
      <c r="AA10" s="85">
        <f t="shared" si="14"/>
      </c>
      <c r="AB10" s="104">
        <f>IF(W10="","",INDEX('ポイント表'!$B$2:$Z$26,MATCH('Bクラス月別'!U10,'ポイント表'!$A$2:$A$26,0),MATCH('Bクラス月別'!V10,'ポイント表'!$B$1:$Z$1,0)))</f>
      </c>
      <c r="AC10" s="86">
        <f>IF(W10="","",INDEX('ポイント表'!$B$2:$Z$26,MATCH('Bクラス月別'!Y10,'ポイント表'!$A$2:$A$26,0),MATCH('Bクラス月別'!Z10,'ポイント表'!$B$1:$Z$1,0)))</f>
      </c>
      <c r="AD10" s="84">
        <f t="shared" si="15"/>
      </c>
      <c r="AE10" s="92">
        <f t="shared" si="16"/>
      </c>
      <c r="AF10" s="97">
        <f>IF('【入力】Gross・HC'!H24="","",'【入力】Gross・HC'!H24)</f>
      </c>
      <c r="AG10" s="85">
        <f>IF('【入力】Gross・HC'!I24="","",'【入力】Gross・HC'!I24)</f>
      </c>
      <c r="AH10" s="97">
        <f t="shared" si="17"/>
      </c>
      <c r="AI10" s="92">
        <f t="shared" si="18"/>
      </c>
      <c r="AJ10" s="85">
        <f t="shared" si="19"/>
      </c>
      <c r="AK10" s="104">
        <f>IF(AF10="","",INDEX('ポイント表'!$B$2:$Z$26,MATCH('Bクラス月別'!AD10,'ポイント表'!$A$2:$A$26,0),MATCH('Bクラス月別'!AE10,'ポイント表'!$B$1:$Z$1,0)))</f>
      </c>
      <c r="AL10" s="86">
        <f>IF(AF10="","",INDEX('ポイント表'!$B$2:$Z$26,MATCH('Bクラス月別'!AH10,'ポイント表'!$A$2:$A$26,0),MATCH('Bクラス月別'!AI10,'ポイント表'!$B$1:$Z$1,0)))</f>
      </c>
      <c r="AM10" s="82">
        <f t="shared" si="20"/>
      </c>
      <c r="AN10" s="93">
        <f t="shared" si="21"/>
      </c>
      <c r="AO10" s="98">
        <f>IF('【入力】Gross・HC'!J24="","",'【入力】Gross・HC'!J24)</f>
      </c>
      <c r="AP10" s="78">
        <f>IF('【入力】Gross・HC'!K24="","",'【入力】Gross・HC'!K24)</f>
      </c>
      <c r="AQ10" s="98">
        <f t="shared" si="22"/>
      </c>
      <c r="AR10" s="93">
        <f t="shared" si="23"/>
      </c>
      <c r="AS10" s="78">
        <f t="shared" si="24"/>
      </c>
      <c r="AT10" s="136">
        <f>IF(AO10="","",INDEX('ポイント表'!$B$2:$Z$26,MATCH('Bクラス月別'!AM10,'ポイント表'!$A$2:$A$26,0),MATCH('Bクラス月別'!AN10,'ポイント表'!$B$1:$Z$1,0)))</f>
      </c>
      <c r="AU10" s="79">
        <f>IF(AO10="","",INDEX('ポイント表'!$B$2:$Z$26,MATCH('Bクラス月別'!AQ10,'ポイント表'!$A$2:$A$26,0),MATCH('Bクラス月別'!AR10,'ポイント表'!$B$1:$Z$1,0)))</f>
      </c>
      <c r="AV10" s="84">
        <f t="shared" si="25"/>
        <v>5</v>
      </c>
      <c r="AW10" s="92">
        <f t="shared" si="26"/>
        <v>1</v>
      </c>
      <c r="AX10" s="97">
        <f>IF('【入力】Gross・HC'!L24="","",'【入力】Gross・HC'!L24)</f>
        <v>84</v>
      </c>
      <c r="AY10" s="85">
        <f>IF('【入力】Gross・HC'!M24="","",'【入力】Gross・HC'!M24)</f>
      </c>
      <c r="AZ10" s="97" t="e">
        <f t="shared" si="27"/>
        <v>#VALUE!</v>
      </c>
      <c r="BA10" s="92">
        <f t="shared" si="28"/>
        <v>13</v>
      </c>
      <c r="BB10" s="85" t="e">
        <f t="shared" si="29"/>
        <v>#VALUE!</v>
      </c>
      <c r="BC10" s="104">
        <f>IF(AX10="","",INDEX('ポイント表'!$B$2:$Z$26,MATCH('Bクラス月別'!AV10,'ポイント表'!$A$2:$A$26,0),MATCH('Bクラス月別'!AW10,'ポイント表'!$B$1:$Z$1,0)))</f>
        <v>11</v>
      </c>
      <c r="BD10" s="86" t="e">
        <f>IF(AX10="","",INDEX('ポイント表'!$B$2:$Z$26,MATCH('Bクラス月別'!AZ10,'ポイント表'!$A$2:$A$26,0),MATCH('Bクラス月別'!BA10,'ポイント表'!$B$1:$Z$1,0)))</f>
        <v>#VALUE!</v>
      </c>
      <c r="BE10" s="82">
        <f t="shared" si="30"/>
      </c>
      <c r="BF10" s="93">
        <f t="shared" si="31"/>
      </c>
      <c r="BG10" s="98">
        <f>IF('【入力】Gross・HC'!N24="","",'【入力】Gross・HC'!N24)</f>
      </c>
      <c r="BH10" s="78">
        <f>IF('【入力】Gross・HC'!O24="","",'【入力】Gross・HC'!O24)</f>
      </c>
      <c r="BI10" s="98">
        <f t="shared" si="32"/>
      </c>
      <c r="BJ10" s="93">
        <f t="shared" si="33"/>
      </c>
      <c r="BK10" s="78">
        <f t="shared" si="34"/>
      </c>
      <c r="BL10" s="136">
        <f>IF(BG10="","",INDEX('ポイント表'!$B$2:$Z$26,MATCH('Bクラス月別'!BE10,'ポイント表'!$A$2:$A$26,0),MATCH('Bクラス月別'!BF10,'ポイント表'!$B$1:$Z$1,0)))</f>
      </c>
      <c r="BM10" s="79">
        <f>IF(BG10="","",INDEX('ポイント表'!$B$2:$Z$26,MATCH('Bクラス月別'!BI10,'ポイント表'!$A$2:$A$26,0),MATCH('Bクラス月別'!BJ10,'ポイント表'!$B$1:$Z$1,0)))</f>
      </c>
      <c r="BN10" s="82">
        <f t="shared" si="35"/>
        <v>4</v>
      </c>
      <c r="BO10" s="93">
        <f t="shared" si="36"/>
        <v>2</v>
      </c>
      <c r="BP10" s="98">
        <f>IF('【入力】Gross・HC'!P24="","",'【入力】Gross・HC'!P24)</f>
        <v>84</v>
      </c>
      <c r="BQ10" s="78">
        <f>IF('【入力】Gross・HC'!Q24="","",'【入力】Gross・HC'!Q24)</f>
      </c>
      <c r="BR10" s="98" t="e">
        <f t="shared" si="37"/>
        <v>#VALUE!</v>
      </c>
      <c r="BS10" s="93">
        <f t="shared" si="38"/>
        <v>10</v>
      </c>
      <c r="BT10" s="78" t="e">
        <f t="shared" si="39"/>
        <v>#VALUE!</v>
      </c>
      <c r="BU10" s="136">
        <f>IF(BP10="","",INDEX('ポイント表'!$B$2:$Z$26,MATCH('Bクラス月別'!BN10,'ポイント表'!$A$2:$A$26,0),MATCH('Bクラス月別'!BO10,'ポイント表'!$B$1:$Z$1,0)))</f>
        <v>12</v>
      </c>
      <c r="BV10" s="79" t="e">
        <f>IF(BP10="","",INDEX('ポイント表'!$B$2:$Z$26,MATCH('Bクラス月別'!BR10,'ポイント表'!$A$2:$A$26,0),MATCH('Bクラス月別'!BS10,'ポイント表'!$B$1:$Z$1,0)))</f>
        <v>#VALUE!</v>
      </c>
      <c r="BW10" s="82">
        <f t="shared" si="40"/>
      </c>
      <c r="BX10" s="93">
        <f t="shared" si="41"/>
      </c>
      <c r="BY10" s="98">
        <f>IF('【入力】Gross・HC'!R24="","",'【入力】Gross・HC'!R24)</f>
      </c>
      <c r="BZ10" s="78">
        <f>IF('【入力】Gross・HC'!S24="","",'【入力】Gross・HC'!S24)</f>
      </c>
      <c r="CA10" s="98">
        <f t="shared" si="42"/>
      </c>
      <c r="CB10" s="93">
        <f t="shared" si="43"/>
      </c>
      <c r="CC10" s="78">
        <f t="shared" si="44"/>
      </c>
      <c r="CD10" s="136">
        <f>IF(BY10="","",INDEX('ポイント表'!$B$2:$Z$26,MATCH('Bクラス月別'!BW10,'ポイント表'!$A$2:$A$26,0),MATCH('Bクラス月別'!BX10,'ポイント表'!$B$1:$Z$1,0)))</f>
      </c>
      <c r="CE10" s="79">
        <f>IF(BY10="","",INDEX('ポイント表'!$B$2:$Z$26,MATCH('Bクラス月別'!CA10,'ポイント表'!$A$2:$A$26,0),MATCH('Bクラス月別'!CB10,'ポイント表'!$B$1:$Z$1,0)))</f>
      </c>
      <c r="CF10" s="84">
        <f t="shared" si="45"/>
      </c>
      <c r="CG10" s="92">
        <f t="shared" si="46"/>
      </c>
      <c r="CH10" s="97">
        <f>IF('【入力】Gross・HC'!T24="","",'【入力】Gross・HC'!T24)</f>
      </c>
      <c r="CI10" s="85">
        <f>IF('【入力】Gross・HC'!U24="","",'【入力】Gross・HC'!U24)</f>
      </c>
      <c r="CJ10" s="97">
        <f t="shared" si="47"/>
      </c>
      <c r="CK10" s="92">
        <f t="shared" si="48"/>
      </c>
      <c r="CL10" s="85">
        <f t="shared" si="49"/>
      </c>
      <c r="CM10" s="104">
        <f>IF(CH10="","",INDEX('ポイント表'!$B$2:$Z$26,MATCH('Bクラス月別'!CF10,'ポイント表'!$A$2:$A$26,0),MATCH('Bクラス月別'!CG10,'ポイント表'!$B$1:$Z$1,0)))</f>
      </c>
      <c r="CN10" s="86">
        <f>IF(CH10="","",INDEX('ポイント表'!$B$2:$Z$26,MATCH('Bクラス月別'!CJ10,'ポイント表'!$A$2:$A$26,0),MATCH('Bクラス月別'!CK10,'ポイント表'!$B$1:$Z$1,0)))</f>
      </c>
      <c r="CO10" s="82">
        <f t="shared" si="50"/>
      </c>
      <c r="CP10" s="93">
        <f t="shared" si="51"/>
      </c>
      <c r="CQ10" s="98">
        <f>IF('【入力】Gross・HC'!V24="","",'【入力】Gross・HC'!V24)</f>
      </c>
      <c r="CR10" s="78">
        <f>IF('【入力】Gross・HC'!W24="","",'【入力】Gross・HC'!W24)</f>
      </c>
      <c r="CS10" s="98">
        <f t="shared" si="52"/>
      </c>
      <c r="CT10" s="93">
        <f t="shared" si="53"/>
      </c>
      <c r="CU10" s="78">
        <f t="shared" si="54"/>
      </c>
      <c r="CV10" s="136">
        <f>IF(CQ10="","",INDEX('ポイント表'!$B$2:$Z$26,MATCH('Bクラス月別'!CO10,'ポイント表'!$A$2:$A$26,0),MATCH('Bクラス月別'!CP10,'ポイント表'!$B$1:$Z$1,0)))</f>
      </c>
      <c r="CW10" s="79">
        <f>IF(CQ10="","",INDEX('ポイント表'!$B$2:$Z$26,MATCH('Bクラス月別'!CS10,'ポイント表'!$A$2:$A$26,0),MATCH('Bクラス月別'!CT10,'ポイント表'!$B$1:$Z$1,0)))</f>
      </c>
      <c r="CX10" s="84">
        <f t="shared" si="55"/>
      </c>
      <c r="CY10" s="92">
        <f t="shared" si="56"/>
      </c>
      <c r="CZ10" s="97">
        <f>IF('【入力】Gross・HC'!X24="","",'【入力】Gross・HC'!X24)</f>
      </c>
      <c r="DA10" s="85">
        <f>IF('【入力】Gross・HC'!Y24="","",'【入力】Gross・HC'!Y24)</f>
      </c>
      <c r="DB10" s="97">
        <f t="shared" si="57"/>
      </c>
      <c r="DC10" s="92">
        <f t="shared" si="58"/>
      </c>
      <c r="DD10" s="85">
        <f t="shared" si="59"/>
      </c>
      <c r="DE10" s="104">
        <f>IF(CZ10="","",INDEX('ポイント表'!$B$2:$Z$26,MATCH('Bクラス月別'!CX10,'ポイント表'!$A$2:$A$26,0),MATCH('Bクラス月別'!CY10,'ポイント表'!$B$1:$Z$1,0)))</f>
      </c>
      <c r="DF10" s="104">
        <f>IF(CZ10="","",INDEX('ポイント表'!$B$2:$Z$26,MATCH('Bクラス月別'!DB10,'ポイント表'!$A$2:$A$26,0),MATCH('Bクラス月別'!DC10,'ポイント表'!$B$1:$Z$1,0)))</f>
      </c>
      <c r="DG10" s="141">
        <f t="shared" si="60"/>
        <v>34</v>
      </c>
      <c r="DH10" s="98">
        <f t="shared" si="61"/>
        <v>7</v>
      </c>
      <c r="DI10" s="143" t="e">
        <f t="shared" si="62"/>
        <v>#VALUE!</v>
      </c>
      <c r="DJ10" s="130" t="e">
        <f t="shared" si="63"/>
        <v>#VALUE!</v>
      </c>
    </row>
    <row r="11" spans="1:114" ht="11.25">
      <c r="A11" s="1">
        <f>メンバー!C24</f>
        <v>0</v>
      </c>
      <c r="B11" s="10" t="str">
        <f>メンバー!A24</f>
        <v>冨塚 勝</v>
      </c>
      <c r="C11" s="84">
        <f t="shared" si="0"/>
        <v>4</v>
      </c>
      <c r="D11" s="92">
        <f t="shared" si="1"/>
        <v>1</v>
      </c>
      <c r="E11" s="97">
        <f>IF('【入力】Gross・HC'!B25="","",'【入力】Gross・HC'!B25)</f>
        <v>86</v>
      </c>
      <c r="F11" s="85">
        <f>IF('【入力】Gross・HC'!C25="","",'【入力】Gross・HC'!C25)</f>
      </c>
      <c r="G11" s="97" t="e">
        <f t="shared" si="2"/>
        <v>#VALUE!</v>
      </c>
      <c r="H11" s="92">
        <f t="shared" si="3"/>
        <v>11</v>
      </c>
      <c r="I11" s="85" t="e">
        <f t="shared" si="4"/>
        <v>#VALUE!</v>
      </c>
      <c r="J11" s="104">
        <f>IF(E11="","",INDEX('ポイント表'!$B$2:$Z$26,MATCH('Bクラス月別'!C11,'ポイント表'!$A$2:$A$26,0),MATCH('Bクラス月別'!D11,'ポイント表'!$B$1:$Z$1,0)))</f>
        <v>13</v>
      </c>
      <c r="K11" s="86" t="e">
        <f>IF(E11="","",INDEX('ポイント表'!$B$2:$Z$26,MATCH('Bクラス月別'!G11,'ポイント表'!$A$2:$A$26,0),MATCH('Bクラス月別'!H11,'ポイント表'!$B$1:$Z$1,0)))</f>
        <v>#VALUE!</v>
      </c>
      <c r="L11" s="84">
        <f t="shared" si="5"/>
        <v>9</v>
      </c>
      <c r="M11" s="92">
        <f t="shared" si="6"/>
        <v>1</v>
      </c>
      <c r="N11" s="97">
        <f>IF('【入力】Gross・HC'!D25="","",'【入力】Gross・HC'!D25)</f>
        <v>95</v>
      </c>
      <c r="O11" s="85">
        <f>IF('【入力】Gross・HC'!E25="","",'【入力】Gross・HC'!E25)</f>
      </c>
      <c r="P11" s="97" t="e">
        <f t="shared" si="7"/>
        <v>#VALUE!</v>
      </c>
      <c r="Q11" s="92">
        <f t="shared" si="8"/>
        <v>10</v>
      </c>
      <c r="R11" s="85" t="e">
        <f t="shared" si="9"/>
        <v>#VALUE!</v>
      </c>
      <c r="S11" s="104">
        <f>IF(N11="","",INDEX('ポイント表'!$B$2:$Z$26,MATCH('Bクラス月別'!L11,'ポイント表'!$A$2:$A$26,0),MATCH('Bクラス月別'!M11,'ポイント表'!$B$1:$Z$1,0)))</f>
        <v>3</v>
      </c>
      <c r="T11" s="86" t="e">
        <f>IF(N11="","",INDEX('ポイント表'!$B$2:$Z$26,MATCH('Bクラス月別'!P11,'ポイント表'!$A$2:$A$26,0),MATCH('Bクラス月別'!Q11,'ポイント表'!$B$1:$Z$1,0)))</f>
        <v>#VALUE!</v>
      </c>
      <c r="U11" s="84">
        <f t="shared" si="10"/>
      </c>
      <c r="V11" s="92">
        <f t="shared" si="11"/>
      </c>
      <c r="W11" s="97">
        <f>IF('【入力】Gross・HC'!F25="","",'【入力】Gross・HC'!F25)</f>
      </c>
      <c r="X11" s="85">
        <f>IF('【入力】Gross・HC'!G25="","",'【入力】Gross・HC'!G25)</f>
      </c>
      <c r="Y11" s="97">
        <f t="shared" si="12"/>
      </c>
      <c r="Z11" s="92">
        <f t="shared" si="13"/>
      </c>
      <c r="AA11" s="85">
        <f t="shared" si="14"/>
      </c>
      <c r="AB11" s="104">
        <f>IF(W11="","",INDEX('ポイント表'!$B$2:$Z$26,MATCH('Bクラス月別'!U11,'ポイント表'!$A$2:$A$26,0),MATCH('Bクラス月別'!V11,'ポイント表'!$B$1:$Z$1,0)))</f>
      </c>
      <c r="AC11" s="86">
        <f>IF(W11="","",INDEX('ポイント表'!$B$2:$Z$26,MATCH('Bクラス月別'!Y11,'ポイント表'!$A$2:$A$26,0),MATCH('Bクラス月別'!Z11,'ポイント表'!$B$1:$Z$1,0)))</f>
      </c>
      <c r="AD11" s="84">
        <f t="shared" si="15"/>
      </c>
      <c r="AE11" s="92">
        <f t="shared" si="16"/>
      </c>
      <c r="AF11" s="97">
        <f>IF('【入力】Gross・HC'!H25="","",'【入力】Gross・HC'!H25)</f>
      </c>
      <c r="AG11" s="85">
        <f>IF('【入力】Gross・HC'!I25="","",'【入力】Gross・HC'!I25)</f>
      </c>
      <c r="AH11" s="97">
        <f t="shared" si="17"/>
      </c>
      <c r="AI11" s="92">
        <f t="shared" si="18"/>
      </c>
      <c r="AJ11" s="85">
        <f t="shared" si="19"/>
      </c>
      <c r="AK11" s="104">
        <f>IF(AF11="","",INDEX('ポイント表'!$B$2:$Z$26,MATCH('Bクラス月別'!AD11,'ポイント表'!$A$2:$A$26,0),MATCH('Bクラス月別'!AE11,'ポイント表'!$B$1:$Z$1,0)))</f>
      </c>
      <c r="AL11" s="86">
        <f>IF(AF11="","",INDEX('ポイント表'!$B$2:$Z$26,MATCH('Bクラス月別'!AH11,'ポイント表'!$A$2:$A$26,0),MATCH('Bクラス月別'!AI11,'ポイント表'!$B$1:$Z$1,0)))</f>
      </c>
      <c r="AM11" s="82">
        <f t="shared" si="20"/>
      </c>
      <c r="AN11" s="93">
        <f t="shared" si="21"/>
      </c>
      <c r="AO11" s="98">
        <f>IF('【入力】Gross・HC'!J25="","",'【入力】Gross・HC'!J25)</f>
      </c>
      <c r="AP11" s="78">
        <f>IF('【入力】Gross・HC'!K25="","",'【入力】Gross・HC'!K25)</f>
      </c>
      <c r="AQ11" s="98">
        <f t="shared" si="22"/>
      </c>
      <c r="AR11" s="93">
        <f t="shared" si="23"/>
      </c>
      <c r="AS11" s="78">
        <f t="shared" si="24"/>
      </c>
      <c r="AT11" s="136">
        <f>IF(AO11="","",INDEX('ポイント表'!$B$2:$Z$26,MATCH('Bクラス月別'!AM11,'ポイント表'!$A$2:$A$26,0),MATCH('Bクラス月別'!AN11,'ポイント表'!$B$1:$Z$1,0)))</f>
      </c>
      <c r="AU11" s="79">
        <f>IF(AO11="","",INDEX('ポイント表'!$B$2:$Z$26,MATCH('Bクラス月別'!AQ11,'ポイント表'!$A$2:$A$26,0),MATCH('Bクラス月別'!AR11,'ポイント表'!$B$1:$Z$1,0)))</f>
      </c>
      <c r="AV11" s="84">
        <f t="shared" si="25"/>
        <v>11</v>
      </c>
      <c r="AW11" s="92">
        <f t="shared" si="26"/>
        <v>1</v>
      </c>
      <c r="AX11" s="97">
        <f>IF('【入力】Gross・HC'!L25="","",'【入力】Gross・HC'!L25)</f>
        <v>92</v>
      </c>
      <c r="AY11" s="85">
        <f>IF('【入力】Gross・HC'!M25="","",'【入力】Gross・HC'!M25)</f>
      </c>
      <c r="AZ11" s="97" t="e">
        <f t="shared" si="27"/>
        <v>#VALUE!</v>
      </c>
      <c r="BA11" s="92">
        <f t="shared" si="28"/>
        <v>13</v>
      </c>
      <c r="BB11" s="85" t="e">
        <f t="shared" si="29"/>
        <v>#VALUE!</v>
      </c>
      <c r="BC11" s="104">
        <f>IF(AX11="","",INDEX('ポイント表'!$B$2:$Z$26,MATCH('Bクラス月別'!AV11,'ポイント表'!$A$2:$A$26,0),MATCH('Bクラス月別'!AW11,'ポイント表'!$B$1:$Z$1,0)))</f>
        <v>0</v>
      </c>
      <c r="BD11" s="86" t="e">
        <f>IF(AX11="","",INDEX('ポイント表'!$B$2:$Z$26,MATCH('Bクラス月別'!AZ11,'ポイント表'!$A$2:$A$26,0),MATCH('Bクラス月別'!BA11,'ポイント表'!$B$1:$Z$1,0)))</f>
        <v>#VALUE!</v>
      </c>
      <c r="BE11" s="82">
        <f t="shared" si="30"/>
      </c>
      <c r="BF11" s="93">
        <f t="shared" si="31"/>
      </c>
      <c r="BG11" s="98">
        <f>IF('【入力】Gross・HC'!N25="","",'【入力】Gross・HC'!N25)</f>
      </c>
      <c r="BH11" s="78">
        <f>IF('【入力】Gross・HC'!O25="","",'【入力】Gross・HC'!O25)</f>
      </c>
      <c r="BI11" s="98">
        <f t="shared" si="32"/>
      </c>
      <c r="BJ11" s="93">
        <f t="shared" si="33"/>
      </c>
      <c r="BK11" s="78">
        <f t="shared" si="34"/>
      </c>
      <c r="BL11" s="136">
        <f>IF(BG11="","",INDEX('ポイント表'!$B$2:$Z$26,MATCH('Bクラス月別'!BE11,'ポイント表'!$A$2:$A$26,0),MATCH('Bクラス月別'!BF11,'ポイント表'!$B$1:$Z$1,0)))</f>
      </c>
      <c r="BM11" s="79">
        <f>IF(BG11="","",INDEX('ポイント表'!$B$2:$Z$26,MATCH('Bクラス月別'!BI11,'ポイント表'!$A$2:$A$26,0),MATCH('Bクラス月別'!BJ11,'ポイント表'!$B$1:$Z$1,0)))</f>
      </c>
      <c r="BN11" s="82">
        <f t="shared" si="35"/>
        <v>6</v>
      </c>
      <c r="BO11" s="93">
        <f t="shared" si="36"/>
        <v>1</v>
      </c>
      <c r="BP11" s="98">
        <f>IF('【入力】Gross・HC'!P25="","",'【入力】Gross・HC'!P25)</f>
        <v>89</v>
      </c>
      <c r="BQ11" s="78">
        <f>IF('【入力】Gross・HC'!Q25="","",'【入力】Gross・HC'!Q25)</f>
      </c>
      <c r="BR11" s="98" t="e">
        <f t="shared" si="37"/>
        <v>#VALUE!</v>
      </c>
      <c r="BS11" s="93">
        <f t="shared" si="38"/>
        <v>10</v>
      </c>
      <c r="BT11" s="78" t="e">
        <f t="shared" si="39"/>
        <v>#VALUE!</v>
      </c>
      <c r="BU11" s="136">
        <f>IF(BP11="","",INDEX('ポイント表'!$B$2:$Z$26,MATCH('Bクラス月別'!BN11,'ポイント表'!$A$2:$A$26,0),MATCH('Bクラス月別'!BO11,'ポイント表'!$B$1:$Z$1,0)))</f>
        <v>9</v>
      </c>
      <c r="BV11" s="79" t="e">
        <f>IF(BP11="","",INDEX('ポイント表'!$B$2:$Z$26,MATCH('Bクラス月別'!BR11,'ポイント表'!$A$2:$A$26,0),MATCH('Bクラス月別'!BS11,'ポイント表'!$B$1:$Z$1,0)))</f>
        <v>#VALUE!</v>
      </c>
      <c r="BW11" s="82">
        <f t="shared" si="40"/>
      </c>
      <c r="BX11" s="93">
        <f t="shared" si="41"/>
      </c>
      <c r="BY11" s="98">
        <f>IF('【入力】Gross・HC'!R25="","",'【入力】Gross・HC'!R25)</f>
      </c>
      <c r="BZ11" s="78">
        <f>IF('【入力】Gross・HC'!S25="","",'【入力】Gross・HC'!S25)</f>
      </c>
      <c r="CA11" s="98">
        <f t="shared" si="42"/>
      </c>
      <c r="CB11" s="93">
        <f t="shared" si="43"/>
      </c>
      <c r="CC11" s="78">
        <f t="shared" si="44"/>
      </c>
      <c r="CD11" s="136">
        <f>IF(BY11="","",INDEX('ポイント表'!$B$2:$Z$26,MATCH('Bクラス月別'!BW11,'ポイント表'!$A$2:$A$26,0),MATCH('Bクラス月別'!BX11,'ポイント表'!$B$1:$Z$1,0)))</f>
      </c>
      <c r="CE11" s="79">
        <f>IF(BY11="","",INDEX('ポイント表'!$B$2:$Z$26,MATCH('Bクラス月別'!CA11,'ポイント表'!$A$2:$A$26,0),MATCH('Bクラス月別'!CB11,'ポイント表'!$B$1:$Z$1,0)))</f>
      </c>
      <c r="CF11" s="84">
        <f t="shared" si="45"/>
      </c>
      <c r="CG11" s="92">
        <f t="shared" si="46"/>
      </c>
      <c r="CH11" s="97">
        <f>IF('【入力】Gross・HC'!T25="","",'【入力】Gross・HC'!T25)</f>
      </c>
      <c r="CI11" s="85">
        <f>IF('【入力】Gross・HC'!U25="","",'【入力】Gross・HC'!U25)</f>
      </c>
      <c r="CJ11" s="97">
        <f t="shared" si="47"/>
      </c>
      <c r="CK11" s="92">
        <f t="shared" si="48"/>
      </c>
      <c r="CL11" s="85">
        <f t="shared" si="49"/>
      </c>
      <c r="CM11" s="104">
        <f>IF(CH11="","",INDEX('ポイント表'!$B$2:$Z$26,MATCH('Bクラス月別'!CF11,'ポイント表'!$A$2:$A$26,0),MATCH('Bクラス月別'!CG11,'ポイント表'!$B$1:$Z$1,0)))</f>
      </c>
      <c r="CN11" s="86">
        <f>IF(CH11="","",INDEX('ポイント表'!$B$2:$Z$26,MATCH('Bクラス月別'!CJ11,'ポイント表'!$A$2:$A$26,0),MATCH('Bクラス月別'!CK11,'ポイント表'!$B$1:$Z$1,0)))</f>
      </c>
      <c r="CO11" s="82">
        <f t="shared" si="50"/>
      </c>
      <c r="CP11" s="93">
        <f t="shared" si="51"/>
      </c>
      <c r="CQ11" s="98">
        <f>IF('【入力】Gross・HC'!V25="","",'【入力】Gross・HC'!V25)</f>
      </c>
      <c r="CR11" s="78">
        <f>IF('【入力】Gross・HC'!W25="","",'【入力】Gross・HC'!W25)</f>
      </c>
      <c r="CS11" s="98">
        <f t="shared" si="52"/>
      </c>
      <c r="CT11" s="93">
        <f t="shared" si="53"/>
      </c>
      <c r="CU11" s="78">
        <f t="shared" si="54"/>
      </c>
      <c r="CV11" s="136">
        <f>IF(CQ11="","",INDEX('ポイント表'!$B$2:$Z$26,MATCH('Bクラス月別'!CO11,'ポイント表'!$A$2:$A$26,0),MATCH('Bクラス月別'!CP11,'ポイント表'!$B$1:$Z$1,0)))</f>
      </c>
      <c r="CW11" s="79">
        <f>IF(CQ11="","",INDEX('ポイント表'!$B$2:$Z$26,MATCH('Bクラス月別'!CS11,'ポイント表'!$A$2:$A$26,0),MATCH('Bクラス月別'!CT11,'ポイント表'!$B$1:$Z$1,0)))</f>
      </c>
      <c r="CX11" s="84">
        <f t="shared" si="55"/>
      </c>
      <c r="CY11" s="92">
        <f t="shared" si="56"/>
      </c>
      <c r="CZ11" s="97">
        <f>IF('【入力】Gross・HC'!X25="","",'【入力】Gross・HC'!X25)</f>
      </c>
      <c r="DA11" s="85">
        <f>IF('【入力】Gross・HC'!Y25="","",'【入力】Gross・HC'!Y25)</f>
      </c>
      <c r="DB11" s="97">
        <f t="shared" si="57"/>
      </c>
      <c r="DC11" s="92">
        <f t="shared" si="58"/>
      </c>
      <c r="DD11" s="85">
        <f t="shared" si="59"/>
      </c>
      <c r="DE11" s="104">
        <f>IF(CZ11="","",INDEX('ポイント表'!$B$2:$Z$26,MATCH('Bクラス月別'!CX11,'ポイント表'!$A$2:$A$26,0),MATCH('Bクラス月別'!CY11,'ポイント表'!$B$1:$Z$1,0)))</f>
      </c>
      <c r="DF11" s="104">
        <f>IF(CZ11="","",INDEX('ポイント表'!$B$2:$Z$26,MATCH('Bクラス月別'!DB11,'ポイント表'!$A$2:$A$26,0),MATCH('Bクラス月別'!DC11,'ポイント表'!$B$1:$Z$1,0)))</f>
      </c>
      <c r="DG11" s="141">
        <f t="shared" si="60"/>
        <v>25</v>
      </c>
      <c r="DH11" s="98">
        <f t="shared" si="61"/>
        <v>10</v>
      </c>
      <c r="DI11" s="143" t="e">
        <f t="shared" si="62"/>
        <v>#VALUE!</v>
      </c>
      <c r="DJ11" s="130" t="e">
        <f t="shared" si="63"/>
        <v>#VALUE!</v>
      </c>
    </row>
    <row r="12" spans="1:114" ht="11.25">
      <c r="A12" s="1">
        <f>メンバー!C25</f>
        <v>0</v>
      </c>
      <c r="B12" s="10" t="str">
        <f>メンバー!A25</f>
        <v>上野 望</v>
      </c>
      <c r="C12" s="84">
        <f t="shared" si="0"/>
        <v>3</v>
      </c>
      <c r="D12" s="92">
        <f t="shared" si="1"/>
        <v>1</v>
      </c>
      <c r="E12" s="97">
        <f>IF('【入力】Gross・HC'!B26="","",'【入力】Gross・HC'!B26)</f>
        <v>85</v>
      </c>
      <c r="F12" s="85">
        <f>IF('【入力】Gross・HC'!C26="","",'【入力】Gross・HC'!C26)</f>
      </c>
      <c r="G12" s="97" t="e">
        <f t="shared" si="2"/>
        <v>#VALUE!</v>
      </c>
      <c r="H12" s="92">
        <f t="shared" si="3"/>
        <v>11</v>
      </c>
      <c r="I12" s="85" t="e">
        <f t="shared" si="4"/>
        <v>#VALUE!</v>
      </c>
      <c r="J12" s="104">
        <f>IF(E12="","",INDEX('ポイント表'!$B$2:$Z$26,MATCH('Bクラス月別'!C12,'ポイント表'!$A$2:$A$26,0),MATCH('Bクラス月別'!D12,'ポイント表'!$B$1:$Z$1,0)))</f>
        <v>15</v>
      </c>
      <c r="K12" s="86" t="e">
        <f>IF(E12="","",INDEX('ポイント表'!$B$2:$Z$26,MATCH('Bクラス月別'!G12,'ポイント表'!$A$2:$A$26,0),MATCH('Bクラス月別'!H12,'ポイント表'!$B$1:$Z$1,0)))</f>
        <v>#VALUE!</v>
      </c>
      <c r="L12" s="84">
        <f t="shared" si="5"/>
        <v>10</v>
      </c>
      <c r="M12" s="92">
        <f t="shared" si="6"/>
        <v>1</v>
      </c>
      <c r="N12" s="97">
        <f>IF('【入力】Gross・HC'!D26="","",'【入力】Gross・HC'!D26)</f>
        <v>101</v>
      </c>
      <c r="O12" s="85">
        <f>IF('【入力】Gross・HC'!E26="","",'【入力】Gross・HC'!E26)</f>
      </c>
      <c r="P12" s="97" t="e">
        <f t="shared" si="7"/>
        <v>#VALUE!</v>
      </c>
      <c r="Q12" s="92">
        <f t="shared" si="8"/>
        <v>10</v>
      </c>
      <c r="R12" s="85" t="e">
        <f t="shared" si="9"/>
        <v>#VALUE!</v>
      </c>
      <c r="S12" s="104">
        <f>IF(N12="","",INDEX('ポイント表'!$B$2:$Z$26,MATCH('Bクラス月別'!L12,'ポイント表'!$A$2:$A$26,0),MATCH('Bクラス月別'!M12,'ポイント表'!$B$1:$Z$1,0)))</f>
        <v>1</v>
      </c>
      <c r="T12" s="86" t="e">
        <f>IF(N12="","",INDEX('ポイント表'!$B$2:$Z$26,MATCH('Bクラス月別'!P12,'ポイント表'!$A$2:$A$26,0),MATCH('Bクラス月別'!Q12,'ポイント表'!$B$1:$Z$1,0)))</f>
        <v>#VALUE!</v>
      </c>
      <c r="U12" s="84">
        <f t="shared" si="10"/>
      </c>
      <c r="V12" s="92">
        <f t="shared" si="11"/>
      </c>
      <c r="W12" s="97">
        <f>IF('【入力】Gross・HC'!F26="","",'【入力】Gross・HC'!F26)</f>
      </c>
      <c r="X12" s="85">
        <f>IF('【入力】Gross・HC'!G26="","",'【入力】Gross・HC'!G26)</f>
      </c>
      <c r="Y12" s="97">
        <f t="shared" si="12"/>
      </c>
      <c r="Z12" s="92">
        <f t="shared" si="13"/>
      </c>
      <c r="AA12" s="85">
        <f t="shared" si="14"/>
      </c>
      <c r="AB12" s="104">
        <f>IF(W12="","",INDEX('ポイント表'!$B$2:$Z$26,MATCH('Bクラス月別'!U12,'ポイント表'!$A$2:$A$26,0),MATCH('Bクラス月別'!V12,'ポイント表'!$B$1:$Z$1,0)))</f>
      </c>
      <c r="AC12" s="86">
        <f>IF(W12="","",INDEX('ポイント表'!$B$2:$Z$26,MATCH('Bクラス月別'!Y12,'ポイント表'!$A$2:$A$26,0),MATCH('Bクラス月別'!Z12,'ポイント表'!$B$1:$Z$1,0)))</f>
      </c>
      <c r="AD12" s="84">
        <f t="shared" si="15"/>
      </c>
      <c r="AE12" s="92">
        <f t="shared" si="16"/>
      </c>
      <c r="AF12" s="97">
        <f>IF('【入力】Gross・HC'!H26="","",'【入力】Gross・HC'!H26)</f>
      </c>
      <c r="AG12" s="85">
        <f>IF('【入力】Gross・HC'!I26="","",'【入力】Gross・HC'!I26)</f>
      </c>
      <c r="AH12" s="97">
        <f t="shared" si="17"/>
      </c>
      <c r="AI12" s="92">
        <f t="shared" si="18"/>
      </c>
      <c r="AJ12" s="85">
        <f t="shared" si="19"/>
      </c>
      <c r="AK12" s="104">
        <f>IF(AF12="","",INDEX('ポイント表'!$B$2:$Z$26,MATCH('Bクラス月別'!AD12,'ポイント表'!$A$2:$A$26,0),MATCH('Bクラス月別'!AE12,'ポイント表'!$B$1:$Z$1,0)))</f>
      </c>
      <c r="AL12" s="86">
        <f>IF(AF12="","",INDEX('ポイント表'!$B$2:$Z$26,MATCH('Bクラス月別'!AH12,'ポイント表'!$A$2:$A$26,0),MATCH('Bクラス月別'!AI12,'ポイント表'!$B$1:$Z$1,0)))</f>
      </c>
      <c r="AM12" s="82">
        <f t="shared" si="20"/>
      </c>
      <c r="AN12" s="93">
        <f t="shared" si="21"/>
      </c>
      <c r="AO12" s="98">
        <f>IF('【入力】Gross・HC'!J26="","",'【入力】Gross・HC'!J26)</f>
      </c>
      <c r="AP12" s="78">
        <f>IF('【入力】Gross・HC'!K26="","",'【入力】Gross・HC'!K26)</f>
      </c>
      <c r="AQ12" s="98">
        <f t="shared" si="22"/>
      </c>
      <c r="AR12" s="93">
        <f t="shared" si="23"/>
      </c>
      <c r="AS12" s="78">
        <f t="shared" si="24"/>
      </c>
      <c r="AT12" s="136">
        <f>IF(AO12="","",INDEX('ポイント表'!$B$2:$Z$26,MATCH('Bクラス月別'!AM12,'ポイント表'!$A$2:$A$26,0),MATCH('Bクラス月別'!AN12,'ポイント表'!$B$1:$Z$1,0)))</f>
      </c>
      <c r="AU12" s="79">
        <f>IF(AO12="","",INDEX('ポイント表'!$B$2:$Z$26,MATCH('Bクラス月別'!AQ12,'ポイント表'!$A$2:$A$26,0),MATCH('Bクラス月別'!AR12,'ポイント表'!$B$1:$Z$1,0)))</f>
      </c>
      <c r="AV12" s="84">
        <f t="shared" si="25"/>
      </c>
      <c r="AW12" s="92">
        <f t="shared" si="26"/>
      </c>
      <c r="AX12" s="97">
        <f>IF('【入力】Gross・HC'!L26="","",'【入力】Gross・HC'!L26)</f>
      </c>
      <c r="AY12" s="85">
        <f>IF('【入力】Gross・HC'!M26="","",'【入力】Gross・HC'!M26)</f>
      </c>
      <c r="AZ12" s="97">
        <f t="shared" si="27"/>
      </c>
      <c r="BA12" s="92">
        <f t="shared" si="28"/>
      </c>
      <c r="BB12" s="85">
        <f t="shared" si="29"/>
      </c>
      <c r="BC12" s="104">
        <f>IF(AX12="","",INDEX('ポイント表'!$B$2:$Z$26,MATCH('Bクラス月別'!AV12,'ポイント表'!$A$2:$A$26,0),MATCH('Bクラス月別'!AW12,'ポイント表'!$B$1:$Z$1,0)))</f>
      </c>
      <c r="BD12" s="86">
        <f>IF(AX12="","",INDEX('ポイント表'!$B$2:$Z$26,MATCH('Bクラス月別'!AZ12,'ポイント表'!$A$2:$A$26,0),MATCH('Bクラス月別'!BA12,'ポイント表'!$B$1:$Z$1,0)))</f>
      </c>
      <c r="BE12" s="82">
        <f t="shared" si="30"/>
      </c>
      <c r="BF12" s="93">
        <f t="shared" si="31"/>
      </c>
      <c r="BG12" s="98">
        <f>IF('【入力】Gross・HC'!N26="","",'【入力】Gross・HC'!N26)</f>
      </c>
      <c r="BH12" s="78">
        <f>IF('【入力】Gross・HC'!O26="","",'【入力】Gross・HC'!O26)</f>
      </c>
      <c r="BI12" s="98">
        <f t="shared" si="32"/>
      </c>
      <c r="BJ12" s="93">
        <f t="shared" si="33"/>
      </c>
      <c r="BK12" s="78">
        <f t="shared" si="34"/>
      </c>
      <c r="BL12" s="136">
        <f>IF(BG12="","",INDEX('ポイント表'!$B$2:$Z$26,MATCH('Bクラス月別'!BE12,'ポイント表'!$A$2:$A$26,0),MATCH('Bクラス月別'!BF12,'ポイント表'!$B$1:$Z$1,0)))</f>
      </c>
      <c r="BM12" s="79">
        <f>IF(BG12="","",INDEX('ポイント表'!$B$2:$Z$26,MATCH('Bクラス月別'!BI12,'ポイント表'!$A$2:$A$26,0),MATCH('Bクラス月別'!BJ12,'ポイント表'!$B$1:$Z$1,0)))</f>
      </c>
      <c r="BN12" s="82">
        <f t="shared" si="35"/>
        <v>2</v>
      </c>
      <c r="BO12" s="93">
        <f t="shared" si="36"/>
        <v>2</v>
      </c>
      <c r="BP12" s="98">
        <f>IF('【入力】Gross・HC'!P26="","",'【入力】Gross・HC'!P26)</f>
        <v>82</v>
      </c>
      <c r="BQ12" s="78">
        <f>IF('【入力】Gross・HC'!Q26="","",'【入力】Gross・HC'!Q26)</f>
      </c>
      <c r="BR12" s="98" t="e">
        <f t="shared" si="37"/>
        <v>#VALUE!</v>
      </c>
      <c r="BS12" s="93">
        <f t="shared" si="38"/>
        <v>10</v>
      </c>
      <c r="BT12" s="78" t="e">
        <f t="shared" si="39"/>
        <v>#VALUE!</v>
      </c>
      <c r="BU12" s="136">
        <f>IF(BP12="","",INDEX('ポイント表'!$B$2:$Z$26,MATCH('Bクラス月別'!BN12,'ポイント表'!$A$2:$A$26,0),MATCH('Bクラス月別'!BO12,'ポイント表'!$B$1:$Z$1,0)))</f>
        <v>22.5</v>
      </c>
      <c r="BV12" s="79" t="e">
        <f>IF(BP12="","",INDEX('ポイント表'!$B$2:$Z$26,MATCH('Bクラス月別'!BR12,'ポイント表'!$A$2:$A$26,0),MATCH('Bクラス月別'!BS12,'ポイント表'!$B$1:$Z$1,0)))</f>
        <v>#VALUE!</v>
      </c>
      <c r="BW12" s="82">
        <f t="shared" si="40"/>
      </c>
      <c r="BX12" s="93">
        <f t="shared" si="41"/>
      </c>
      <c r="BY12" s="98">
        <f>IF('【入力】Gross・HC'!R26="","",'【入力】Gross・HC'!R26)</f>
      </c>
      <c r="BZ12" s="78">
        <f>IF('【入力】Gross・HC'!S26="","",'【入力】Gross・HC'!S26)</f>
      </c>
      <c r="CA12" s="98">
        <f t="shared" si="42"/>
      </c>
      <c r="CB12" s="93">
        <f t="shared" si="43"/>
      </c>
      <c r="CC12" s="78">
        <f t="shared" si="44"/>
      </c>
      <c r="CD12" s="136">
        <f>IF(BY12="","",INDEX('ポイント表'!$B$2:$Z$26,MATCH('Bクラス月別'!BW12,'ポイント表'!$A$2:$A$26,0),MATCH('Bクラス月別'!BX12,'ポイント表'!$B$1:$Z$1,0)))</f>
      </c>
      <c r="CE12" s="79">
        <f>IF(BY12="","",INDEX('ポイント表'!$B$2:$Z$26,MATCH('Bクラス月別'!CA12,'ポイント表'!$A$2:$A$26,0),MATCH('Bクラス月別'!CB12,'ポイント表'!$B$1:$Z$1,0)))</f>
      </c>
      <c r="CF12" s="84">
        <f t="shared" si="45"/>
      </c>
      <c r="CG12" s="92">
        <f t="shared" si="46"/>
      </c>
      <c r="CH12" s="97">
        <f>IF('【入力】Gross・HC'!T26="","",'【入力】Gross・HC'!T26)</f>
      </c>
      <c r="CI12" s="85">
        <f>IF('【入力】Gross・HC'!U26="","",'【入力】Gross・HC'!U26)</f>
      </c>
      <c r="CJ12" s="97">
        <f t="shared" si="47"/>
      </c>
      <c r="CK12" s="92">
        <f t="shared" si="48"/>
      </c>
      <c r="CL12" s="85">
        <f t="shared" si="49"/>
      </c>
      <c r="CM12" s="104">
        <f>IF(CH12="","",INDEX('ポイント表'!$B$2:$Z$26,MATCH('Bクラス月別'!CF12,'ポイント表'!$A$2:$A$26,0),MATCH('Bクラス月別'!CG12,'ポイント表'!$B$1:$Z$1,0)))</f>
      </c>
      <c r="CN12" s="86">
        <f>IF(CH12="","",INDEX('ポイント表'!$B$2:$Z$26,MATCH('Bクラス月別'!CJ12,'ポイント表'!$A$2:$A$26,0),MATCH('Bクラス月別'!CK12,'ポイント表'!$B$1:$Z$1,0)))</f>
      </c>
      <c r="CO12" s="82">
        <f t="shared" si="50"/>
      </c>
      <c r="CP12" s="93">
        <f t="shared" si="51"/>
      </c>
      <c r="CQ12" s="98">
        <f>IF('【入力】Gross・HC'!V26="","",'【入力】Gross・HC'!V26)</f>
      </c>
      <c r="CR12" s="78">
        <f>IF('【入力】Gross・HC'!W26="","",'【入力】Gross・HC'!W26)</f>
      </c>
      <c r="CS12" s="98">
        <f t="shared" si="52"/>
      </c>
      <c r="CT12" s="93">
        <f t="shared" si="53"/>
      </c>
      <c r="CU12" s="78">
        <f t="shared" si="54"/>
      </c>
      <c r="CV12" s="136">
        <f>IF(CQ12="","",INDEX('ポイント表'!$B$2:$Z$26,MATCH('Bクラス月別'!CO12,'ポイント表'!$A$2:$A$26,0),MATCH('Bクラス月別'!CP12,'ポイント表'!$B$1:$Z$1,0)))</f>
      </c>
      <c r="CW12" s="79">
        <f>IF(CQ12="","",INDEX('ポイント表'!$B$2:$Z$26,MATCH('Bクラス月別'!CS12,'ポイント表'!$A$2:$A$26,0),MATCH('Bクラス月別'!CT12,'ポイント表'!$B$1:$Z$1,0)))</f>
      </c>
      <c r="CX12" s="84">
        <f t="shared" si="55"/>
      </c>
      <c r="CY12" s="92">
        <f t="shared" si="56"/>
      </c>
      <c r="CZ12" s="97">
        <f>IF('【入力】Gross・HC'!X26="","",'【入力】Gross・HC'!X26)</f>
      </c>
      <c r="DA12" s="85">
        <f>IF('【入力】Gross・HC'!Y26="","",'【入力】Gross・HC'!Y26)</f>
      </c>
      <c r="DB12" s="97">
        <f t="shared" si="57"/>
      </c>
      <c r="DC12" s="92">
        <f t="shared" si="58"/>
      </c>
      <c r="DD12" s="85">
        <f t="shared" si="59"/>
      </c>
      <c r="DE12" s="104">
        <f>IF(CZ12="","",INDEX('ポイント表'!$B$2:$Z$26,MATCH('Bクラス月別'!CX12,'ポイント表'!$A$2:$A$26,0),MATCH('Bクラス月別'!CY12,'ポイント表'!$B$1:$Z$1,0)))</f>
      </c>
      <c r="DF12" s="104">
        <f>IF(CZ12="","",INDEX('ポイント表'!$B$2:$Z$26,MATCH('Bクラス月別'!DB12,'ポイント表'!$A$2:$A$26,0),MATCH('Bクラス月別'!DC12,'ポイント表'!$B$1:$Z$1,0)))</f>
      </c>
      <c r="DG12" s="141">
        <f t="shared" si="60"/>
        <v>38.5</v>
      </c>
      <c r="DH12" s="98">
        <f t="shared" si="61"/>
        <v>6</v>
      </c>
      <c r="DI12" s="143" t="e">
        <f t="shared" si="62"/>
        <v>#VALUE!</v>
      </c>
      <c r="DJ12" s="130" t="e">
        <f t="shared" si="63"/>
        <v>#VALUE!</v>
      </c>
    </row>
    <row r="13" spans="1:114" ht="11.25">
      <c r="A13" s="1">
        <f>メンバー!C26</f>
        <v>0</v>
      </c>
      <c r="B13" s="10" t="str">
        <f>メンバー!A26</f>
        <v>檜垣　ユウジ</v>
      </c>
      <c r="C13" s="84">
        <f t="shared" si="0"/>
        <v>8</v>
      </c>
      <c r="D13" s="92">
        <f t="shared" si="1"/>
        <v>1</v>
      </c>
      <c r="E13" s="97">
        <f>IF('【入力】Gross・HC'!B27="","",'【入力】Gross・HC'!B27)</f>
        <v>93</v>
      </c>
      <c r="F13" s="85">
        <f>IF('【入力】Gross・HC'!C27="","",'【入力】Gross・HC'!C27)</f>
      </c>
      <c r="G13" s="97" t="e">
        <f t="shared" si="2"/>
        <v>#VALUE!</v>
      </c>
      <c r="H13" s="92">
        <f t="shared" si="3"/>
        <v>11</v>
      </c>
      <c r="I13" s="85" t="e">
        <f t="shared" si="4"/>
        <v>#VALUE!</v>
      </c>
      <c r="J13" s="104">
        <f>IF(E13="","",INDEX('ポイント表'!$B$2:$Z$26,MATCH('Bクラス月別'!C13,'ポイント表'!$A$2:$A$26,0),MATCH('Bクラス月別'!D13,'ポイント表'!$B$1:$Z$1,0)))</f>
        <v>5</v>
      </c>
      <c r="K13" s="86" t="e">
        <f>IF(E13="","",INDEX('ポイント表'!$B$2:$Z$26,MATCH('Bクラス月別'!G13,'ポイント表'!$A$2:$A$26,0),MATCH('Bクラス月別'!H13,'ポイント表'!$B$1:$Z$1,0)))</f>
        <v>#VALUE!</v>
      </c>
      <c r="L13" s="84">
        <f t="shared" si="5"/>
      </c>
      <c r="M13" s="92">
        <f t="shared" si="6"/>
      </c>
      <c r="N13" s="97">
        <f>IF('【入力】Gross・HC'!D27="","",'【入力】Gross・HC'!D27)</f>
      </c>
      <c r="O13" s="85">
        <f>IF('【入力】Gross・HC'!E27="","",'【入力】Gross・HC'!E27)</f>
      </c>
      <c r="P13" s="97">
        <f t="shared" si="7"/>
      </c>
      <c r="Q13" s="92">
        <f t="shared" si="8"/>
      </c>
      <c r="R13" s="85">
        <f t="shared" si="9"/>
      </c>
      <c r="S13" s="104">
        <f>IF(N13="","",INDEX('ポイント表'!$B$2:$Z$26,MATCH('Bクラス月別'!L13,'ポイント表'!$A$2:$A$26,0),MATCH('Bクラス月別'!M13,'ポイント表'!$B$1:$Z$1,0)))</f>
      </c>
      <c r="T13" s="86">
        <f>IF(N13="","",INDEX('ポイント表'!$B$2:$Z$26,MATCH('Bクラス月別'!P13,'ポイント表'!$A$2:$A$26,0),MATCH('Bクラス月別'!Q13,'ポイント表'!$B$1:$Z$1,0)))</f>
      </c>
      <c r="U13" s="84">
        <f t="shared" si="10"/>
      </c>
      <c r="V13" s="92">
        <f t="shared" si="11"/>
      </c>
      <c r="W13" s="97">
        <f>IF('【入力】Gross・HC'!F27="","",'【入力】Gross・HC'!F27)</f>
      </c>
      <c r="X13" s="85">
        <f>IF('【入力】Gross・HC'!G27="","",'【入力】Gross・HC'!G27)</f>
      </c>
      <c r="Y13" s="97">
        <f t="shared" si="12"/>
      </c>
      <c r="Z13" s="92">
        <f t="shared" si="13"/>
      </c>
      <c r="AA13" s="85">
        <f t="shared" si="14"/>
      </c>
      <c r="AB13" s="104">
        <f>IF(W13="","",INDEX('ポイント表'!$B$2:$Z$26,MATCH('Bクラス月別'!U13,'ポイント表'!$A$2:$A$26,0),MATCH('Bクラス月別'!V13,'ポイント表'!$B$1:$Z$1,0)))</f>
      </c>
      <c r="AC13" s="86">
        <f>IF(W13="","",INDEX('ポイント表'!$B$2:$Z$26,MATCH('Bクラス月別'!Y13,'ポイント表'!$A$2:$A$26,0),MATCH('Bクラス月別'!Z13,'ポイント表'!$B$1:$Z$1,0)))</f>
      </c>
      <c r="AD13" s="84">
        <f t="shared" si="15"/>
      </c>
      <c r="AE13" s="92">
        <f t="shared" si="16"/>
      </c>
      <c r="AF13" s="97">
        <f>IF('【入力】Gross・HC'!H27="","",'【入力】Gross・HC'!H27)</f>
      </c>
      <c r="AG13" s="85">
        <f>IF('【入力】Gross・HC'!I27="","",'【入力】Gross・HC'!I27)</f>
      </c>
      <c r="AH13" s="97">
        <f t="shared" si="17"/>
      </c>
      <c r="AI13" s="92">
        <f t="shared" si="18"/>
      </c>
      <c r="AJ13" s="85">
        <f t="shared" si="19"/>
      </c>
      <c r="AK13" s="104">
        <f>IF(AF13="","",INDEX('ポイント表'!$B$2:$Z$26,MATCH('Bクラス月別'!AD13,'ポイント表'!$A$2:$A$26,0),MATCH('Bクラス月別'!AE13,'ポイント表'!$B$1:$Z$1,0)))</f>
      </c>
      <c r="AL13" s="86">
        <f>IF(AF13="","",INDEX('ポイント表'!$B$2:$Z$26,MATCH('Bクラス月別'!AH13,'ポイント表'!$A$2:$A$26,0),MATCH('Bクラス月別'!AI13,'ポイント表'!$B$1:$Z$1,0)))</f>
      </c>
      <c r="AM13" s="82">
        <f t="shared" si="20"/>
      </c>
      <c r="AN13" s="93">
        <f t="shared" si="21"/>
      </c>
      <c r="AO13" s="98">
        <f>IF('【入力】Gross・HC'!J27="","",'【入力】Gross・HC'!J27)</f>
      </c>
      <c r="AP13" s="78">
        <f>IF('【入力】Gross・HC'!K27="","",'【入力】Gross・HC'!K27)</f>
      </c>
      <c r="AQ13" s="98">
        <f t="shared" si="22"/>
      </c>
      <c r="AR13" s="93">
        <f t="shared" si="23"/>
      </c>
      <c r="AS13" s="78">
        <f t="shared" si="24"/>
      </c>
      <c r="AT13" s="136">
        <f>IF(AO13="","",INDEX('ポイント表'!$B$2:$Z$26,MATCH('Bクラス月別'!AM13,'ポイント表'!$A$2:$A$26,0),MATCH('Bクラス月別'!AN13,'ポイント表'!$B$1:$Z$1,0)))</f>
      </c>
      <c r="AU13" s="79">
        <f>IF(AO13="","",INDEX('ポイント表'!$B$2:$Z$26,MATCH('Bクラス月別'!AQ13,'ポイント表'!$A$2:$A$26,0),MATCH('Bクラス月別'!AR13,'ポイント表'!$B$1:$Z$1,0)))</f>
      </c>
      <c r="AV13" s="84">
        <f t="shared" si="25"/>
        <v>9</v>
      </c>
      <c r="AW13" s="92">
        <f t="shared" si="26"/>
        <v>2</v>
      </c>
      <c r="AX13" s="97">
        <f>IF('【入力】Gross・HC'!L27="","",'【入力】Gross・HC'!L27)</f>
        <v>91</v>
      </c>
      <c r="AY13" s="85">
        <f>IF('【入力】Gross・HC'!M27="","",'【入力】Gross・HC'!M27)</f>
      </c>
      <c r="AZ13" s="97" t="e">
        <f t="shared" si="27"/>
        <v>#VALUE!</v>
      </c>
      <c r="BA13" s="92">
        <f t="shared" si="28"/>
        <v>13</v>
      </c>
      <c r="BB13" s="85" t="e">
        <f t="shared" si="29"/>
        <v>#VALUE!</v>
      </c>
      <c r="BC13" s="104">
        <f>IF(AX13="","",INDEX('ポイント表'!$B$2:$Z$26,MATCH('Bクラス月別'!AV13,'ポイント表'!$A$2:$A$26,0),MATCH('Bクラス月別'!AW13,'ポイント表'!$B$1:$Z$1,0)))</f>
        <v>2</v>
      </c>
      <c r="BD13" s="86" t="e">
        <f>IF(AX13="","",INDEX('ポイント表'!$B$2:$Z$26,MATCH('Bクラス月別'!AZ13,'ポイント表'!$A$2:$A$26,0),MATCH('Bクラス月別'!BA13,'ポイント表'!$B$1:$Z$1,0)))</f>
        <v>#VALUE!</v>
      </c>
      <c r="BE13" s="82">
        <f t="shared" si="30"/>
      </c>
      <c r="BF13" s="93">
        <f t="shared" si="31"/>
      </c>
      <c r="BG13" s="98">
        <f>IF('【入力】Gross・HC'!N27="","",'【入力】Gross・HC'!N27)</f>
      </c>
      <c r="BH13" s="78">
        <f>IF('【入力】Gross・HC'!O27="","",'【入力】Gross・HC'!O27)</f>
      </c>
      <c r="BI13" s="98">
        <f t="shared" si="32"/>
      </c>
      <c r="BJ13" s="93">
        <f t="shared" si="33"/>
      </c>
      <c r="BK13" s="78">
        <f t="shared" si="34"/>
      </c>
      <c r="BL13" s="136">
        <f>IF(BG13="","",INDEX('ポイント表'!$B$2:$Z$26,MATCH('Bクラス月別'!BE13,'ポイント表'!$A$2:$A$26,0),MATCH('Bクラス月別'!BF13,'ポイント表'!$B$1:$Z$1,0)))</f>
      </c>
      <c r="BM13" s="79">
        <f>IF(BG13="","",INDEX('ポイント表'!$B$2:$Z$26,MATCH('Bクラス月別'!BI13,'ポイント表'!$A$2:$A$26,0),MATCH('Bクラス月別'!BJ13,'ポイント表'!$B$1:$Z$1,0)))</f>
      </c>
      <c r="BN13" s="82">
        <f t="shared" si="35"/>
      </c>
      <c r="BO13" s="93">
        <f t="shared" si="36"/>
      </c>
      <c r="BP13" s="98">
        <f>IF('【入力】Gross・HC'!P27="","",'【入力】Gross・HC'!P27)</f>
      </c>
      <c r="BQ13" s="78">
        <f>IF('【入力】Gross・HC'!Q27="","",'【入力】Gross・HC'!Q27)</f>
      </c>
      <c r="BR13" s="98">
        <f t="shared" si="37"/>
      </c>
      <c r="BS13" s="93">
        <f t="shared" si="38"/>
      </c>
      <c r="BT13" s="78">
        <f t="shared" si="39"/>
      </c>
      <c r="BU13" s="136">
        <f>IF(BP13="","",INDEX('ポイント表'!$B$2:$Z$26,MATCH('Bクラス月別'!BN13,'ポイント表'!$A$2:$A$26,0),MATCH('Bクラス月別'!BO13,'ポイント表'!$B$1:$Z$1,0)))</f>
      </c>
      <c r="BV13" s="79">
        <f>IF(BP13="","",INDEX('ポイント表'!$B$2:$Z$26,MATCH('Bクラス月別'!BR13,'ポイント表'!$A$2:$A$26,0),MATCH('Bクラス月別'!BS13,'ポイント表'!$B$1:$Z$1,0)))</f>
      </c>
      <c r="BW13" s="82">
        <f t="shared" si="40"/>
      </c>
      <c r="BX13" s="93">
        <f t="shared" si="41"/>
      </c>
      <c r="BY13" s="98">
        <f>IF('【入力】Gross・HC'!R27="","",'【入力】Gross・HC'!R27)</f>
      </c>
      <c r="BZ13" s="78">
        <f>IF('【入力】Gross・HC'!S27="","",'【入力】Gross・HC'!S27)</f>
      </c>
      <c r="CA13" s="98">
        <f t="shared" si="42"/>
      </c>
      <c r="CB13" s="93">
        <f t="shared" si="43"/>
      </c>
      <c r="CC13" s="78">
        <f t="shared" si="44"/>
      </c>
      <c r="CD13" s="136">
        <f>IF(BY13="","",INDEX('ポイント表'!$B$2:$Z$26,MATCH('Bクラス月別'!BW13,'ポイント表'!$A$2:$A$26,0),MATCH('Bクラス月別'!BX13,'ポイント表'!$B$1:$Z$1,0)))</f>
      </c>
      <c r="CE13" s="79">
        <f>IF(BY13="","",INDEX('ポイント表'!$B$2:$Z$26,MATCH('Bクラス月別'!CA13,'ポイント表'!$A$2:$A$26,0),MATCH('Bクラス月別'!CB13,'ポイント表'!$B$1:$Z$1,0)))</f>
      </c>
      <c r="CF13" s="84">
        <f t="shared" si="45"/>
      </c>
      <c r="CG13" s="92">
        <f t="shared" si="46"/>
      </c>
      <c r="CH13" s="97">
        <f>IF('【入力】Gross・HC'!T27="","",'【入力】Gross・HC'!T27)</f>
      </c>
      <c r="CI13" s="85">
        <f>IF('【入力】Gross・HC'!U27="","",'【入力】Gross・HC'!U27)</f>
      </c>
      <c r="CJ13" s="97">
        <f t="shared" si="47"/>
      </c>
      <c r="CK13" s="92">
        <f t="shared" si="48"/>
      </c>
      <c r="CL13" s="85">
        <f t="shared" si="49"/>
      </c>
      <c r="CM13" s="104">
        <f>IF(CH13="","",INDEX('ポイント表'!$B$2:$Z$26,MATCH('Bクラス月別'!CF13,'ポイント表'!$A$2:$A$26,0),MATCH('Bクラス月別'!CG13,'ポイント表'!$B$1:$Z$1,0)))</f>
      </c>
      <c r="CN13" s="86">
        <f>IF(CH13="","",INDEX('ポイント表'!$B$2:$Z$26,MATCH('Bクラス月別'!CJ13,'ポイント表'!$A$2:$A$26,0),MATCH('Bクラス月別'!CK13,'ポイント表'!$B$1:$Z$1,0)))</f>
      </c>
      <c r="CO13" s="82">
        <f t="shared" si="50"/>
      </c>
      <c r="CP13" s="93">
        <f t="shared" si="51"/>
      </c>
      <c r="CQ13" s="98">
        <f>IF('【入力】Gross・HC'!V27="","",'【入力】Gross・HC'!V27)</f>
      </c>
      <c r="CR13" s="78">
        <f>IF('【入力】Gross・HC'!W27="","",'【入力】Gross・HC'!W27)</f>
      </c>
      <c r="CS13" s="98">
        <f t="shared" si="52"/>
      </c>
      <c r="CT13" s="93">
        <f t="shared" si="53"/>
      </c>
      <c r="CU13" s="78">
        <f t="shared" si="54"/>
      </c>
      <c r="CV13" s="136">
        <f>IF(CQ13="","",INDEX('ポイント表'!$B$2:$Z$26,MATCH('Bクラス月別'!CO13,'ポイント表'!$A$2:$A$26,0),MATCH('Bクラス月別'!CP13,'ポイント表'!$B$1:$Z$1,0)))</f>
      </c>
      <c r="CW13" s="79">
        <f>IF(CQ13="","",INDEX('ポイント表'!$B$2:$Z$26,MATCH('Bクラス月別'!CS13,'ポイント表'!$A$2:$A$26,0),MATCH('Bクラス月別'!CT13,'ポイント表'!$B$1:$Z$1,0)))</f>
      </c>
      <c r="CX13" s="84">
        <f t="shared" si="55"/>
      </c>
      <c r="CY13" s="92">
        <f t="shared" si="56"/>
      </c>
      <c r="CZ13" s="97">
        <f>IF('【入力】Gross・HC'!X27="","",'【入力】Gross・HC'!X27)</f>
      </c>
      <c r="DA13" s="85">
        <f>IF('【入力】Gross・HC'!Y27="","",'【入力】Gross・HC'!Y27)</f>
      </c>
      <c r="DB13" s="97">
        <f t="shared" si="57"/>
      </c>
      <c r="DC13" s="92">
        <f t="shared" si="58"/>
      </c>
      <c r="DD13" s="85">
        <f t="shared" si="59"/>
      </c>
      <c r="DE13" s="104">
        <f>IF(CZ13="","",INDEX('ポイント表'!$B$2:$Z$26,MATCH('Bクラス月別'!CX13,'ポイント表'!$A$2:$A$26,0),MATCH('Bクラス月別'!CY13,'ポイント表'!$B$1:$Z$1,0)))</f>
      </c>
      <c r="DF13" s="104">
        <f>IF(CZ13="","",INDEX('ポイント表'!$B$2:$Z$26,MATCH('Bクラス月別'!DB13,'ポイント表'!$A$2:$A$26,0),MATCH('Bクラス月別'!DC13,'ポイント表'!$B$1:$Z$1,0)))</f>
      </c>
      <c r="DG13" s="141">
        <f t="shared" si="60"/>
        <v>7</v>
      </c>
      <c r="DH13" s="98">
        <f t="shared" si="61"/>
        <v>17</v>
      </c>
      <c r="DI13" s="143" t="e">
        <f t="shared" si="62"/>
        <v>#VALUE!</v>
      </c>
      <c r="DJ13" s="130" t="e">
        <f t="shared" si="63"/>
        <v>#VALUE!</v>
      </c>
    </row>
    <row r="14" spans="1:114" ht="11.25">
      <c r="A14" s="1">
        <f>メンバー!C27</f>
        <v>0</v>
      </c>
      <c r="B14" s="10" t="str">
        <f>メンバー!A27</f>
        <v>新井 正</v>
      </c>
      <c r="C14" s="84">
        <f t="shared" si="0"/>
        <v>10</v>
      </c>
      <c r="D14" s="92">
        <f t="shared" si="1"/>
        <v>1</v>
      </c>
      <c r="E14" s="97">
        <f>IF('【入力】Gross・HC'!B28="","",'【入力】Gross・HC'!B28)</f>
        <v>101</v>
      </c>
      <c r="F14" s="85">
        <f>IF('【入力】Gross・HC'!C28="","",'【入力】Gross・HC'!C28)</f>
      </c>
      <c r="G14" s="97" t="e">
        <f t="shared" si="2"/>
        <v>#VALUE!</v>
      </c>
      <c r="H14" s="92">
        <f t="shared" si="3"/>
        <v>11</v>
      </c>
      <c r="I14" s="85" t="e">
        <f t="shared" si="4"/>
        <v>#VALUE!</v>
      </c>
      <c r="J14" s="104">
        <f>IF(E14="","",INDEX('ポイント表'!$B$2:$Z$26,MATCH('Bクラス月別'!C14,'ポイント表'!$A$2:$A$26,0),MATCH('Bクラス月別'!D14,'ポイント表'!$B$1:$Z$1,0)))</f>
        <v>1</v>
      </c>
      <c r="K14" s="86" t="e">
        <f>IF(E14="","",INDEX('ポイント表'!$B$2:$Z$26,MATCH('Bクラス月別'!G14,'ポイント表'!$A$2:$A$26,0),MATCH('Bクラス月別'!H14,'ポイント表'!$B$1:$Z$1,0)))</f>
        <v>#VALUE!</v>
      </c>
      <c r="L14" s="84">
        <f t="shared" si="5"/>
        <v>7</v>
      </c>
      <c r="M14" s="92">
        <f t="shared" si="6"/>
        <v>2</v>
      </c>
      <c r="N14" s="97">
        <f>IF('【入力】Gross・HC'!D28="","",'【入力】Gross・HC'!D28)</f>
        <v>94</v>
      </c>
      <c r="O14" s="85">
        <f>IF('【入力】Gross・HC'!E28="","",'【入力】Gross・HC'!E28)</f>
      </c>
      <c r="P14" s="97" t="e">
        <f t="shared" si="7"/>
        <v>#VALUE!</v>
      </c>
      <c r="Q14" s="92">
        <f t="shared" si="8"/>
        <v>10</v>
      </c>
      <c r="R14" s="85" t="e">
        <f t="shared" si="9"/>
        <v>#VALUE!</v>
      </c>
      <c r="S14" s="104">
        <f>IF(N14="","",INDEX('ポイント表'!$B$2:$Z$26,MATCH('Bクラス月別'!L14,'ポイント表'!$A$2:$A$26,0),MATCH('Bクラス月別'!M14,'ポイント表'!$B$1:$Z$1,0)))</f>
        <v>6</v>
      </c>
      <c r="T14" s="86" t="e">
        <f>IF(N14="","",INDEX('ポイント表'!$B$2:$Z$26,MATCH('Bクラス月別'!P14,'ポイント表'!$A$2:$A$26,0),MATCH('Bクラス月別'!Q14,'ポイント表'!$B$1:$Z$1,0)))</f>
        <v>#VALUE!</v>
      </c>
      <c r="U14" s="84">
        <f t="shared" si="10"/>
      </c>
      <c r="V14" s="92">
        <f t="shared" si="11"/>
      </c>
      <c r="W14" s="97">
        <f>IF('【入力】Gross・HC'!F28="","",'【入力】Gross・HC'!F28)</f>
      </c>
      <c r="X14" s="85">
        <f>IF('【入力】Gross・HC'!G28="","",'【入力】Gross・HC'!G28)</f>
      </c>
      <c r="Y14" s="97">
        <f t="shared" si="12"/>
      </c>
      <c r="Z14" s="92">
        <f t="shared" si="13"/>
      </c>
      <c r="AA14" s="85">
        <f t="shared" si="14"/>
      </c>
      <c r="AB14" s="104">
        <f>IF(W14="","",INDEX('ポイント表'!$B$2:$Z$26,MATCH('Bクラス月別'!U14,'ポイント表'!$A$2:$A$26,0),MATCH('Bクラス月別'!V14,'ポイント表'!$B$1:$Z$1,0)))</f>
      </c>
      <c r="AC14" s="86">
        <f>IF(W14="","",INDEX('ポイント表'!$B$2:$Z$26,MATCH('Bクラス月別'!Y14,'ポイント表'!$A$2:$A$26,0),MATCH('Bクラス月別'!Z14,'ポイント表'!$B$1:$Z$1,0)))</f>
      </c>
      <c r="AD14" s="84">
        <f t="shared" si="15"/>
        <v>3</v>
      </c>
      <c r="AE14" s="92">
        <f t="shared" si="16"/>
        <v>1</v>
      </c>
      <c r="AF14" s="97">
        <f>IF('【入力】Gross・HC'!H28="","",'【入力】Gross・HC'!H28)</f>
        <v>86</v>
      </c>
      <c r="AG14" s="85">
        <f>IF('【入力】Gross・HC'!I28="","",'【入力】Gross・HC'!I28)</f>
      </c>
      <c r="AH14" s="97" t="e">
        <f t="shared" si="17"/>
        <v>#VALUE!</v>
      </c>
      <c r="AI14" s="92">
        <f t="shared" si="18"/>
        <v>6</v>
      </c>
      <c r="AJ14" s="85" t="e">
        <f t="shared" si="19"/>
        <v>#VALUE!</v>
      </c>
      <c r="AK14" s="104">
        <f>IF(AF14="","",INDEX('ポイント表'!$B$2:$Z$26,MATCH('Bクラス月別'!AD14,'ポイント表'!$A$2:$A$26,0),MATCH('Bクラス月別'!AE14,'ポイント表'!$B$1:$Z$1,0)))</f>
        <v>15</v>
      </c>
      <c r="AL14" s="86" t="e">
        <f>IF(AF14="","",INDEX('ポイント表'!$B$2:$Z$26,MATCH('Bクラス月別'!AH14,'ポイント表'!$A$2:$A$26,0),MATCH('Bクラス月別'!AI14,'ポイント表'!$B$1:$Z$1,0)))</f>
        <v>#VALUE!</v>
      </c>
      <c r="AM14" s="82">
        <f t="shared" si="20"/>
      </c>
      <c r="AN14" s="93">
        <f t="shared" si="21"/>
      </c>
      <c r="AO14" s="98">
        <f>IF('【入力】Gross・HC'!J28="","",'【入力】Gross・HC'!J28)</f>
      </c>
      <c r="AP14" s="78">
        <f>IF('【入力】Gross・HC'!K28="","",'【入力】Gross・HC'!K28)</f>
      </c>
      <c r="AQ14" s="98">
        <f t="shared" si="22"/>
      </c>
      <c r="AR14" s="93">
        <f t="shared" si="23"/>
      </c>
      <c r="AS14" s="78">
        <f t="shared" si="24"/>
      </c>
      <c r="AT14" s="136">
        <f>IF(AO14="","",INDEX('ポイント表'!$B$2:$Z$26,MATCH('Bクラス月別'!AM14,'ポイント表'!$A$2:$A$26,0),MATCH('Bクラス月別'!AN14,'ポイント表'!$B$1:$Z$1,0)))</f>
      </c>
      <c r="AU14" s="79">
        <f>IF(AO14="","",INDEX('ポイント表'!$B$2:$Z$26,MATCH('Bクラス月別'!AQ14,'ポイント表'!$A$2:$A$26,0),MATCH('Bクラス月別'!AR14,'ポイント表'!$B$1:$Z$1,0)))</f>
      </c>
      <c r="AV14" s="84">
        <f t="shared" si="25"/>
        <v>7</v>
      </c>
      <c r="AW14" s="92">
        <f t="shared" si="26"/>
        <v>2</v>
      </c>
      <c r="AX14" s="97">
        <f>IF('【入力】Gross・HC'!L28="","",'【入力】Gross・HC'!L28)</f>
        <v>89</v>
      </c>
      <c r="AY14" s="85">
        <f>IF('【入力】Gross・HC'!M28="","",'【入力】Gross・HC'!M28)</f>
      </c>
      <c r="AZ14" s="97" t="e">
        <f t="shared" si="27"/>
        <v>#VALUE!</v>
      </c>
      <c r="BA14" s="92">
        <f t="shared" si="28"/>
        <v>13</v>
      </c>
      <c r="BB14" s="85" t="e">
        <f t="shared" si="29"/>
        <v>#VALUE!</v>
      </c>
      <c r="BC14" s="104">
        <f>IF(AX14="","",INDEX('ポイント表'!$B$2:$Z$26,MATCH('Bクラス月別'!AV14,'ポイント表'!$A$2:$A$26,0),MATCH('Bクラス月別'!AW14,'ポイント表'!$B$1:$Z$1,0)))</f>
        <v>6</v>
      </c>
      <c r="BD14" s="86" t="e">
        <f>IF(AX14="","",INDEX('ポイント表'!$B$2:$Z$26,MATCH('Bクラス月別'!AZ14,'ポイント表'!$A$2:$A$26,0),MATCH('Bクラス月別'!BA14,'ポイント表'!$B$1:$Z$1,0)))</f>
        <v>#VALUE!</v>
      </c>
      <c r="BE14" s="82">
        <f t="shared" si="30"/>
      </c>
      <c r="BF14" s="93">
        <f t="shared" si="31"/>
      </c>
      <c r="BG14" s="98">
        <f>IF('【入力】Gross・HC'!N28="","",'【入力】Gross・HC'!N28)</f>
      </c>
      <c r="BH14" s="78">
        <f>IF('【入力】Gross・HC'!O28="","",'【入力】Gross・HC'!O28)</f>
      </c>
      <c r="BI14" s="98">
        <f t="shared" si="32"/>
      </c>
      <c r="BJ14" s="93">
        <f t="shared" si="33"/>
      </c>
      <c r="BK14" s="78">
        <f t="shared" si="34"/>
      </c>
      <c r="BL14" s="136">
        <f>IF(BG14="","",INDEX('ポイント表'!$B$2:$Z$26,MATCH('Bクラス月別'!BE14,'ポイント表'!$A$2:$A$26,0),MATCH('Bクラス月別'!BF14,'ポイント表'!$B$1:$Z$1,0)))</f>
      </c>
      <c r="BM14" s="79">
        <f>IF(BG14="","",INDEX('ポイント表'!$B$2:$Z$26,MATCH('Bクラス月別'!BI14,'ポイント表'!$A$2:$A$26,0),MATCH('Bクラス月別'!BJ14,'ポイント表'!$B$1:$Z$1,0)))</f>
      </c>
      <c r="BN14" s="82">
        <f t="shared" si="35"/>
        <v>1</v>
      </c>
      <c r="BO14" s="93">
        <f t="shared" si="36"/>
        <v>1</v>
      </c>
      <c r="BP14" s="98">
        <f>IF('【入力】Gross・HC'!P28="","",'【入力】Gross・HC'!P28)</f>
        <v>81</v>
      </c>
      <c r="BQ14" s="78">
        <f>IF('【入力】Gross・HC'!Q28="","",'【入力】Gross・HC'!Q28)</f>
      </c>
      <c r="BR14" s="98" t="e">
        <f t="shared" si="37"/>
        <v>#VALUE!</v>
      </c>
      <c r="BS14" s="93">
        <f t="shared" si="38"/>
        <v>10</v>
      </c>
      <c r="BT14" s="78" t="e">
        <f t="shared" si="39"/>
        <v>#VALUE!</v>
      </c>
      <c r="BU14" s="136">
        <f>IF(BP14="","",INDEX('ポイント表'!$B$2:$Z$26,MATCH('Bクラス月別'!BN14,'ポイント表'!$A$2:$A$26,0),MATCH('Bクラス月別'!BO14,'ポイント表'!$B$1:$Z$1,0)))</f>
        <v>50</v>
      </c>
      <c r="BV14" s="79" t="e">
        <f>IF(BP14="","",INDEX('ポイント表'!$B$2:$Z$26,MATCH('Bクラス月別'!BR14,'ポイント表'!$A$2:$A$26,0),MATCH('Bクラス月別'!BS14,'ポイント表'!$B$1:$Z$1,0)))</f>
        <v>#VALUE!</v>
      </c>
      <c r="BW14" s="82">
        <f t="shared" si="40"/>
      </c>
      <c r="BX14" s="93">
        <f t="shared" si="41"/>
      </c>
      <c r="BY14" s="98">
        <f>IF('【入力】Gross・HC'!R28="","",'【入力】Gross・HC'!R28)</f>
      </c>
      <c r="BZ14" s="78">
        <f>IF('【入力】Gross・HC'!S28="","",'【入力】Gross・HC'!S28)</f>
      </c>
      <c r="CA14" s="98">
        <f t="shared" si="42"/>
      </c>
      <c r="CB14" s="93">
        <f t="shared" si="43"/>
      </c>
      <c r="CC14" s="78">
        <f t="shared" si="44"/>
      </c>
      <c r="CD14" s="136">
        <f>IF(BY14="","",INDEX('ポイント表'!$B$2:$Z$26,MATCH('Bクラス月別'!BW14,'ポイント表'!$A$2:$A$26,0),MATCH('Bクラス月別'!BX14,'ポイント表'!$B$1:$Z$1,0)))</f>
      </c>
      <c r="CE14" s="79">
        <f>IF(BY14="","",INDEX('ポイント表'!$B$2:$Z$26,MATCH('Bクラス月別'!CA14,'ポイント表'!$A$2:$A$26,0),MATCH('Bクラス月別'!CB14,'ポイント表'!$B$1:$Z$1,0)))</f>
      </c>
      <c r="CF14" s="84">
        <f t="shared" si="45"/>
      </c>
      <c r="CG14" s="92">
        <f t="shared" si="46"/>
      </c>
      <c r="CH14" s="97">
        <f>IF('【入力】Gross・HC'!T28="","",'【入力】Gross・HC'!T28)</f>
      </c>
      <c r="CI14" s="85">
        <f>IF('【入力】Gross・HC'!U28="","",'【入力】Gross・HC'!U28)</f>
      </c>
      <c r="CJ14" s="97">
        <f t="shared" si="47"/>
      </c>
      <c r="CK14" s="92">
        <f t="shared" si="48"/>
      </c>
      <c r="CL14" s="85">
        <f t="shared" si="49"/>
      </c>
      <c r="CM14" s="104">
        <f>IF(CH14="","",INDEX('ポイント表'!$B$2:$Z$26,MATCH('Bクラス月別'!CF14,'ポイント表'!$A$2:$A$26,0),MATCH('Bクラス月別'!CG14,'ポイント表'!$B$1:$Z$1,0)))</f>
      </c>
      <c r="CN14" s="86">
        <f>IF(CH14="","",INDEX('ポイント表'!$B$2:$Z$26,MATCH('Bクラス月別'!CJ14,'ポイント表'!$A$2:$A$26,0),MATCH('Bクラス月別'!CK14,'ポイント表'!$B$1:$Z$1,0)))</f>
      </c>
      <c r="CO14" s="82">
        <f t="shared" si="50"/>
      </c>
      <c r="CP14" s="93">
        <f t="shared" si="51"/>
      </c>
      <c r="CQ14" s="98">
        <f>IF('【入力】Gross・HC'!V28="","",'【入力】Gross・HC'!V28)</f>
      </c>
      <c r="CR14" s="78">
        <f>IF('【入力】Gross・HC'!W28="","",'【入力】Gross・HC'!W28)</f>
      </c>
      <c r="CS14" s="98">
        <f t="shared" si="52"/>
      </c>
      <c r="CT14" s="93">
        <f t="shared" si="53"/>
      </c>
      <c r="CU14" s="78">
        <f t="shared" si="54"/>
      </c>
      <c r="CV14" s="136">
        <f>IF(CQ14="","",INDEX('ポイント表'!$B$2:$Z$26,MATCH('Bクラス月別'!CO14,'ポイント表'!$A$2:$A$26,0),MATCH('Bクラス月別'!CP14,'ポイント表'!$B$1:$Z$1,0)))</f>
      </c>
      <c r="CW14" s="79">
        <f>IF(CQ14="","",INDEX('ポイント表'!$B$2:$Z$26,MATCH('Bクラス月別'!CS14,'ポイント表'!$A$2:$A$26,0),MATCH('Bクラス月別'!CT14,'ポイント表'!$B$1:$Z$1,0)))</f>
      </c>
      <c r="CX14" s="84">
        <f t="shared" si="55"/>
      </c>
      <c r="CY14" s="92">
        <f t="shared" si="56"/>
      </c>
      <c r="CZ14" s="97">
        <f>IF('【入力】Gross・HC'!X28="","",'【入力】Gross・HC'!X28)</f>
      </c>
      <c r="DA14" s="85">
        <f>IF('【入力】Gross・HC'!Y28="","",'【入力】Gross・HC'!Y28)</f>
      </c>
      <c r="DB14" s="97">
        <f t="shared" si="57"/>
      </c>
      <c r="DC14" s="92">
        <f t="shared" si="58"/>
      </c>
      <c r="DD14" s="85">
        <f t="shared" si="59"/>
      </c>
      <c r="DE14" s="104">
        <f>IF(CZ14="","",INDEX('ポイント表'!$B$2:$Z$26,MATCH('Bクラス月別'!CX14,'ポイント表'!$A$2:$A$26,0),MATCH('Bクラス月別'!CY14,'ポイント表'!$B$1:$Z$1,0)))</f>
      </c>
      <c r="DF14" s="104">
        <f>IF(CZ14="","",INDEX('ポイント表'!$B$2:$Z$26,MATCH('Bクラス月別'!DB14,'ポイント表'!$A$2:$A$26,0),MATCH('Bクラス月別'!DC14,'ポイント表'!$B$1:$Z$1,0)))</f>
      </c>
      <c r="DG14" s="141">
        <f t="shared" si="60"/>
        <v>78</v>
      </c>
      <c r="DH14" s="98">
        <f t="shared" si="61"/>
        <v>4</v>
      </c>
      <c r="DI14" s="143" t="e">
        <f t="shared" si="62"/>
        <v>#VALUE!</v>
      </c>
      <c r="DJ14" s="130" t="e">
        <f t="shared" si="63"/>
        <v>#VALUE!</v>
      </c>
    </row>
    <row r="15" spans="1:114" ht="11.25">
      <c r="A15" s="1">
        <f>メンバー!C28</f>
        <v>0</v>
      </c>
      <c r="B15" s="10" t="str">
        <f>メンバー!A28</f>
        <v>寺島</v>
      </c>
      <c r="C15" s="84">
        <f t="shared" si="0"/>
      </c>
      <c r="D15" s="92">
        <f t="shared" si="1"/>
      </c>
      <c r="E15" s="97">
        <f>IF('【入力】Gross・HC'!B29="","",'【入力】Gross・HC'!B29)</f>
      </c>
      <c r="F15" s="85">
        <f>IF('【入力】Gross・HC'!C29="","",'【入力】Gross・HC'!C29)</f>
      </c>
      <c r="G15" s="97">
        <f t="shared" si="2"/>
      </c>
      <c r="H15" s="92">
        <f t="shared" si="3"/>
      </c>
      <c r="I15" s="85">
        <f t="shared" si="4"/>
      </c>
      <c r="J15" s="104">
        <f>IF(E15="","",INDEX('ポイント表'!$B$2:$Z$26,MATCH('Bクラス月別'!C15,'ポイント表'!$A$2:$A$26,0),MATCH('Bクラス月別'!D15,'ポイント表'!$B$1:$Z$1,0)))</f>
      </c>
      <c r="K15" s="86">
        <f>IF(E15="","",INDEX('ポイント表'!$B$2:$Z$26,MATCH('Bクラス月別'!G15,'ポイント表'!$A$2:$A$26,0),MATCH('Bクラス月別'!H15,'ポイント表'!$B$1:$Z$1,0)))</f>
      </c>
      <c r="L15" s="84">
        <f t="shared" si="5"/>
      </c>
      <c r="M15" s="92">
        <f t="shared" si="6"/>
      </c>
      <c r="N15" s="97">
        <f>IF('【入力】Gross・HC'!D29="","",'【入力】Gross・HC'!D29)</f>
      </c>
      <c r="O15" s="85">
        <f>IF('【入力】Gross・HC'!E29="","",'【入力】Gross・HC'!E29)</f>
      </c>
      <c r="P15" s="97">
        <f t="shared" si="7"/>
      </c>
      <c r="Q15" s="92">
        <f t="shared" si="8"/>
      </c>
      <c r="R15" s="85">
        <f t="shared" si="9"/>
      </c>
      <c r="S15" s="104">
        <f>IF(N15="","",INDEX('ポイント表'!$B$2:$Z$26,MATCH('Bクラス月別'!L15,'ポイント表'!$A$2:$A$26,0),MATCH('Bクラス月別'!M15,'ポイント表'!$B$1:$Z$1,0)))</f>
      </c>
      <c r="T15" s="86">
        <f>IF(N15="","",INDEX('ポイント表'!$B$2:$Z$26,MATCH('Bクラス月別'!P15,'ポイント表'!$A$2:$A$26,0),MATCH('Bクラス月別'!Q15,'ポイント表'!$B$1:$Z$1,0)))</f>
      </c>
      <c r="U15" s="84">
        <f t="shared" si="10"/>
      </c>
      <c r="V15" s="92">
        <f t="shared" si="11"/>
      </c>
      <c r="W15" s="97">
        <f>IF('【入力】Gross・HC'!F29="","",'【入力】Gross・HC'!F29)</f>
      </c>
      <c r="X15" s="85">
        <f>IF('【入力】Gross・HC'!G29="","",'【入力】Gross・HC'!G29)</f>
      </c>
      <c r="Y15" s="97">
        <f t="shared" si="12"/>
      </c>
      <c r="Z15" s="92">
        <f t="shared" si="13"/>
      </c>
      <c r="AA15" s="85">
        <f t="shared" si="14"/>
      </c>
      <c r="AB15" s="104">
        <f>IF(W15="","",INDEX('ポイント表'!$B$2:$Z$26,MATCH('Bクラス月別'!U15,'ポイント表'!$A$2:$A$26,0),MATCH('Bクラス月別'!V15,'ポイント表'!$B$1:$Z$1,0)))</f>
      </c>
      <c r="AC15" s="86">
        <f>IF(W15="","",INDEX('ポイント表'!$B$2:$Z$26,MATCH('Bクラス月別'!Y15,'ポイント表'!$A$2:$A$26,0),MATCH('Bクラス月別'!Z15,'ポイント表'!$B$1:$Z$1,0)))</f>
      </c>
      <c r="AD15" s="84">
        <f t="shared" si="15"/>
      </c>
      <c r="AE15" s="92">
        <f t="shared" si="16"/>
      </c>
      <c r="AF15" s="97">
        <f>IF('【入力】Gross・HC'!H29="","",'【入力】Gross・HC'!H29)</f>
      </c>
      <c r="AG15" s="85">
        <f>IF('【入力】Gross・HC'!I29="","",'【入力】Gross・HC'!I29)</f>
      </c>
      <c r="AH15" s="97">
        <f t="shared" si="17"/>
      </c>
      <c r="AI15" s="92">
        <f t="shared" si="18"/>
      </c>
      <c r="AJ15" s="85">
        <f t="shared" si="19"/>
      </c>
      <c r="AK15" s="104">
        <f>IF(AF15="","",INDEX('ポイント表'!$B$2:$Z$26,MATCH('Bクラス月別'!AD15,'ポイント表'!$A$2:$A$26,0),MATCH('Bクラス月別'!AE15,'ポイント表'!$B$1:$Z$1,0)))</f>
      </c>
      <c r="AL15" s="86">
        <f>IF(AF15="","",INDEX('ポイント表'!$B$2:$Z$26,MATCH('Bクラス月別'!AH15,'ポイント表'!$A$2:$A$26,0),MATCH('Bクラス月別'!AI15,'ポイント表'!$B$1:$Z$1,0)))</f>
      </c>
      <c r="AM15" s="82">
        <f t="shared" si="20"/>
      </c>
      <c r="AN15" s="93">
        <f t="shared" si="21"/>
      </c>
      <c r="AO15" s="98">
        <f>IF('【入力】Gross・HC'!J29="","",'【入力】Gross・HC'!J29)</f>
      </c>
      <c r="AP15" s="78">
        <f>IF('【入力】Gross・HC'!K29="","",'【入力】Gross・HC'!K29)</f>
      </c>
      <c r="AQ15" s="98">
        <f t="shared" si="22"/>
      </c>
      <c r="AR15" s="93">
        <f t="shared" si="23"/>
      </c>
      <c r="AS15" s="78">
        <f t="shared" si="24"/>
      </c>
      <c r="AT15" s="136">
        <f>IF(AO15="","",INDEX('ポイント表'!$B$2:$Z$26,MATCH('Bクラス月別'!AM15,'ポイント表'!$A$2:$A$26,0),MATCH('Bクラス月別'!AN15,'ポイント表'!$B$1:$Z$1,0)))</f>
      </c>
      <c r="AU15" s="79">
        <f>IF(AO15="","",INDEX('ポイント表'!$B$2:$Z$26,MATCH('Bクラス月別'!AQ15,'ポイント表'!$A$2:$A$26,0),MATCH('Bクラス月別'!AR15,'ポイント表'!$B$1:$Z$1,0)))</f>
      </c>
      <c r="AV15" s="84">
        <f t="shared" si="25"/>
        <v>9</v>
      </c>
      <c r="AW15" s="92">
        <f t="shared" si="26"/>
        <v>2</v>
      </c>
      <c r="AX15" s="97">
        <f>IF('【入力】Gross・HC'!L29="","",'【入力】Gross・HC'!L29)</f>
        <v>91</v>
      </c>
      <c r="AY15" s="85">
        <f>IF('【入力】Gross・HC'!M29="","",'【入力】Gross・HC'!M29)</f>
      </c>
      <c r="AZ15" s="97" t="e">
        <f t="shared" si="27"/>
        <v>#VALUE!</v>
      </c>
      <c r="BA15" s="92">
        <f t="shared" si="28"/>
        <v>13</v>
      </c>
      <c r="BB15" s="85" t="e">
        <f t="shared" si="29"/>
        <v>#VALUE!</v>
      </c>
      <c r="BC15" s="104">
        <f>IF(AX15="","",INDEX('ポイント表'!$B$2:$Z$26,MATCH('Bクラス月別'!AV15,'ポイント表'!$A$2:$A$26,0),MATCH('Bクラス月別'!AW15,'ポイント表'!$B$1:$Z$1,0)))</f>
        <v>2</v>
      </c>
      <c r="BD15" s="86" t="e">
        <f>IF(AX15="","",INDEX('ポイント表'!$B$2:$Z$26,MATCH('Bクラス月別'!AZ15,'ポイント表'!$A$2:$A$26,0),MATCH('Bクラス月別'!BA15,'ポイント表'!$B$1:$Z$1,0)))</f>
        <v>#VALUE!</v>
      </c>
      <c r="BE15" s="82">
        <f t="shared" si="30"/>
      </c>
      <c r="BF15" s="93">
        <f t="shared" si="31"/>
      </c>
      <c r="BG15" s="98">
        <f>IF('【入力】Gross・HC'!N29="","",'【入力】Gross・HC'!N29)</f>
      </c>
      <c r="BH15" s="78">
        <f>IF('【入力】Gross・HC'!O29="","",'【入力】Gross・HC'!O29)</f>
      </c>
      <c r="BI15" s="98">
        <f t="shared" si="32"/>
      </c>
      <c r="BJ15" s="93">
        <f t="shared" si="33"/>
      </c>
      <c r="BK15" s="78">
        <f t="shared" si="34"/>
      </c>
      <c r="BL15" s="136">
        <f>IF(BG15="","",INDEX('ポイント表'!$B$2:$Z$26,MATCH('Bクラス月別'!BE15,'ポイント表'!$A$2:$A$26,0),MATCH('Bクラス月別'!BF15,'ポイント表'!$B$1:$Z$1,0)))</f>
      </c>
      <c r="BM15" s="79">
        <f>IF(BG15="","",INDEX('ポイント表'!$B$2:$Z$26,MATCH('Bクラス月別'!BI15,'ポイント表'!$A$2:$A$26,0),MATCH('Bクラス月別'!BJ15,'ポイント表'!$B$1:$Z$1,0)))</f>
      </c>
      <c r="BN15" s="82">
        <f t="shared" si="35"/>
      </c>
      <c r="BO15" s="93">
        <f t="shared" si="36"/>
      </c>
      <c r="BP15" s="98">
        <f>IF('【入力】Gross・HC'!P29="","",'【入力】Gross・HC'!P29)</f>
      </c>
      <c r="BQ15" s="78">
        <f>IF('【入力】Gross・HC'!Q29="","",'【入力】Gross・HC'!Q29)</f>
      </c>
      <c r="BR15" s="98">
        <f t="shared" si="37"/>
      </c>
      <c r="BS15" s="93">
        <f t="shared" si="38"/>
      </c>
      <c r="BT15" s="78">
        <f t="shared" si="39"/>
      </c>
      <c r="BU15" s="136">
        <f>IF(BP15="","",INDEX('ポイント表'!$B$2:$Z$26,MATCH('Bクラス月別'!BN15,'ポイント表'!$A$2:$A$26,0),MATCH('Bクラス月別'!BO15,'ポイント表'!$B$1:$Z$1,0)))</f>
      </c>
      <c r="BV15" s="79">
        <f>IF(BP15="","",INDEX('ポイント表'!$B$2:$Z$26,MATCH('Bクラス月別'!BR15,'ポイント表'!$A$2:$A$26,0),MATCH('Bクラス月別'!BS15,'ポイント表'!$B$1:$Z$1,0)))</f>
      </c>
      <c r="BW15" s="82">
        <f t="shared" si="40"/>
      </c>
      <c r="BX15" s="93">
        <f t="shared" si="41"/>
      </c>
      <c r="BY15" s="98">
        <f>IF('【入力】Gross・HC'!R29="","",'【入力】Gross・HC'!R29)</f>
      </c>
      <c r="BZ15" s="78">
        <f>IF('【入力】Gross・HC'!S29="","",'【入力】Gross・HC'!S29)</f>
      </c>
      <c r="CA15" s="98">
        <f t="shared" si="42"/>
      </c>
      <c r="CB15" s="93">
        <f t="shared" si="43"/>
      </c>
      <c r="CC15" s="78">
        <f t="shared" si="44"/>
      </c>
      <c r="CD15" s="136">
        <f>IF(BY15="","",INDEX('ポイント表'!$B$2:$Z$26,MATCH('Bクラス月別'!BW15,'ポイント表'!$A$2:$A$26,0),MATCH('Bクラス月別'!BX15,'ポイント表'!$B$1:$Z$1,0)))</f>
      </c>
      <c r="CE15" s="79">
        <f>IF(BY15="","",INDEX('ポイント表'!$B$2:$Z$26,MATCH('Bクラス月別'!CA15,'ポイント表'!$A$2:$A$26,0),MATCH('Bクラス月別'!CB15,'ポイント表'!$B$1:$Z$1,0)))</f>
      </c>
      <c r="CF15" s="84">
        <f t="shared" si="45"/>
      </c>
      <c r="CG15" s="92">
        <f t="shared" si="46"/>
      </c>
      <c r="CH15" s="97">
        <f>IF('【入力】Gross・HC'!T29="","",'【入力】Gross・HC'!T29)</f>
      </c>
      <c r="CI15" s="85">
        <f>IF('【入力】Gross・HC'!U29="","",'【入力】Gross・HC'!U29)</f>
      </c>
      <c r="CJ15" s="97">
        <f t="shared" si="47"/>
      </c>
      <c r="CK15" s="92">
        <f t="shared" si="48"/>
      </c>
      <c r="CL15" s="85">
        <f t="shared" si="49"/>
      </c>
      <c r="CM15" s="104">
        <f>IF(CH15="","",INDEX('ポイント表'!$B$2:$Z$26,MATCH('Bクラス月別'!CF15,'ポイント表'!$A$2:$A$26,0),MATCH('Bクラス月別'!CG15,'ポイント表'!$B$1:$Z$1,0)))</f>
      </c>
      <c r="CN15" s="86">
        <f>IF(CH15="","",INDEX('ポイント表'!$B$2:$Z$26,MATCH('Bクラス月別'!CJ15,'ポイント表'!$A$2:$A$26,0),MATCH('Bクラス月別'!CK15,'ポイント表'!$B$1:$Z$1,0)))</f>
      </c>
      <c r="CO15" s="82">
        <f t="shared" si="50"/>
      </c>
      <c r="CP15" s="93">
        <f t="shared" si="51"/>
      </c>
      <c r="CQ15" s="98">
        <f>IF('【入力】Gross・HC'!V29="","",'【入力】Gross・HC'!V29)</f>
      </c>
      <c r="CR15" s="78">
        <f>IF('【入力】Gross・HC'!W29="","",'【入力】Gross・HC'!W29)</f>
      </c>
      <c r="CS15" s="98">
        <f t="shared" si="52"/>
      </c>
      <c r="CT15" s="93">
        <f t="shared" si="53"/>
      </c>
      <c r="CU15" s="78">
        <f t="shared" si="54"/>
      </c>
      <c r="CV15" s="136">
        <f>IF(CQ15="","",INDEX('ポイント表'!$B$2:$Z$26,MATCH('Bクラス月別'!CO15,'ポイント表'!$A$2:$A$26,0),MATCH('Bクラス月別'!CP15,'ポイント表'!$B$1:$Z$1,0)))</f>
      </c>
      <c r="CW15" s="79">
        <f>IF(CQ15="","",INDEX('ポイント表'!$B$2:$Z$26,MATCH('Bクラス月別'!CS15,'ポイント表'!$A$2:$A$26,0),MATCH('Bクラス月別'!CT15,'ポイント表'!$B$1:$Z$1,0)))</f>
      </c>
      <c r="CX15" s="84">
        <f t="shared" si="55"/>
      </c>
      <c r="CY15" s="92">
        <f t="shared" si="56"/>
      </c>
      <c r="CZ15" s="97">
        <f>IF('【入力】Gross・HC'!X29="","",'【入力】Gross・HC'!X29)</f>
      </c>
      <c r="DA15" s="85">
        <f>IF('【入力】Gross・HC'!Y29="","",'【入力】Gross・HC'!Y29)</f>
      </c>
      <c r="DB15" s="97">
        <f t="shared" si="57"/>
      </c>
      <c r="DC15" s="92">
        <f t="shared" si="58"/>
      </c>
      <c r="DD15" s="85">
        <f t="shared" si="59"/>
      </c>
      <c r="DE15" s="104">
        <f>IF(CZ15="","",INDEX('ポイント表'!$B$2:$Z$26,MATCH('Bクラス月別'!CX15,'ポイント表'!$A$2:$A$26,0),MATCH('Bクラス月別'!CY15,'ポイント表'!$B$1:$Z$1,0)))</f>
      </c>
      <c r="DF15" s="104">
        <f>IF(CZ15="","",INDEX('ポイント表'!$B$2:$Z$26,MATCH('Bクラス月別'!DB15,'ポイント表'!$A$2:$A$26,0),MATCH('Bクラス月別'!DC15,'ポイント表'!$B$1:$Z$1,0)))</f>
      </c>
      <c r="DG15" s="141">
        <f t="shared" si="60"/>
        <v>2</v>
      </c>
      <c r="DH15" s="98">
        <f t="shared" si="61"/>
        <v>19</v>
      </c>
      <c r="DI15" s="143" t="e">
        <f t="shared" si="62"/>
        <v>#VALUE!</v>
      </c>
      <c r="DJ15" s="130" t="e">
        <f t="shared" si="63"/>
        <v>#VALUE!</v>
      </c>
    </row>
    <row r="16" spans="1:114" ht="11.25">
      <c r="A16" s="1" t="str">
        <f>メンバー!C29</f>
        <v>○</v>
      </c>
      <c r="B16" s="10" t="str">
        <f>メンバー!A29</f>
        <v>井上 昌樹</v>
      </c>
      <c r="C16" s="84">
        <f t="shared" si="0"/>
      </c>
      <c r="D16" s="92">
        <f t="shared" si="1"/>
      </c>
      <c r="E16" s="97">
        <f>IF('【入力】Gross・HC'!B30="","",'【入力】Gross・HC'!B30)</f>
      </c>
      <c r="F16" s="85">
        <f>IF('【入力】Gross・HC'!C30="","",'【入力】Gross・HC'!C30)</f>
      </c>
      <c r="G16" s="97">
        <f t="shared" si="2"/>
      </c>
      <c r="H16" s="92">
        <f t="shared" si="3"/>
      </c>
      <c r="I16" s="85">
        <f t="shared" si="4"/>
      </c>
      <c r="J16" s="104">
        <f>IF(E16="","",INDEX('ポイント表'!$B$2:$Z$26,MATCH('Bクラス月別'!C16,'ポイント表'!$A$2:$A$26,0),MATCH('Bクラス月別'!D16,'ポイント表'!$B$1:$Z$1,0)))</f>
      </c>
      <c r="K16" s="86">
        <f>IF(E16="","",INDEX('ポイント表'!$B$2:$Z$26,MATCH('Bクラス月別'!G16,'ポイント表'!$A$2:$A$26,0),MATCH('Bクラス月別'!H16,'ポイント表'!$B$1:$Z$1,0)))</f>
      </c>
      <c r="L16" s="84">
        <f t="shared" si="5"/>
      </c>
      <c r="M16" s="92">
        <f t="shared" si="6"/>
      </c>
      <c r="N16" s="97">
        <f>IF('【入力】Gross・HC'!D30="","",'【入力】Gross・HC'!D30)</f>
      </c>
      <c r="O16" s="85">
        <f>IF('【入力】Gross・HC'!E30="","",'【入力】Gross・HC'!E30)</f>
      </c>
      <c r="P16" s="97">
        <f t="shared" si="7"/>
      </c>
      <c r="Q16" s="92">
        <f t="shared" si="8"/>
      </c>
      <c r="R16" s="85">
        <f t="shared" si="9"/>
      </c>
      <c r="S16" s="104">
        <f>IF(N16="","",INDEX('ポイント表'!$B$2:$Z$26,MATCH('Bクラス月別'!L16,'ポイント表'!$A$2:$A$26,0),MATCH('Bクラス月別'!M16,'ポイント表'!$B$1:$Z$1,0)))</f>
      </c>
      <c r="T16" s="86">
        <f>IF(N16="","",INDEX('ポイント表'!$B$2:$Z$26,MATCH('Bクラス月別'!P16,'ポイント表'!$A$2:$A$26,0),MATCH('Bクラス月別'!Q16,'ポイント表'!$B$1:$Z$1,0)))</f>
      </c>
      <c r="U16" s="84">
        <f t="shared" si="10"/>
      </c>
      <c r="V16" s="92">
        <f t="shared" si="11"/>
      </c>
      <c r="W16" s="97">
        <f>IF('【入力】Gross・HC'!F30="","",'【入力】Gross・HC'!F30)</f>
      </c>
      <c r="X16" s="85">
        <f>IF('【入力】Gross・HC'!G30="","",'【入力】Gross・HC'!G30)</f>
      </c>
      <c r="Y16" s="97">
        <f t="shared" si="12"/>
      </c>
      <c r="Z16" s="92">
        <f t="shared" si="13"/>
      </c>
      <c r="AA16" s="85">
        <f t="shared" si="14"/>
      </c>
      <c r="AB16" s="104">
        <f>IF(W16="","",INDEX('ポイント表'!$B$2:$Z$26,MATCH('Bクラス月別'!U16,'ポイント表'!$A$2:$A$26,0),MATCH('Bクラス月別'!V16,'ポイント表'!$B$1:$Z$1,0)))</f>
      </c>
      <c r="AC16" s="86">
        <f>IF(W16="","",INDEX('ポイント表'!$B$2:$Z$26,MATCH('Bクラス月別'!Y16,'ポイント表'!$A$2:$A$26,0),MATCH('Bクラス月別'!Z16,'ポイント表'!$B$1:$Z$1,0)))</f>
      </c>
      <c r="AD16" s="84">
        <f t="shared" si="15"/>
      </c>
      <c r="AE16" s="92">
        <f t="shared" si="16"/>
      </c>
      <c r="AF16" s="97">
        <f>IF('【入力】Gross・HC'!H30="","",'【入力】Gross・HC'!H30)</f>
      </c>
      <c r="AG16" s="85">
        <f>IF('【入力】Gross・HC'!I30="","",'【入力】Gross・HC'!I30)</f>
      </c>
      <c r="AH16" s="97">
        <f t="shared" si="17"/>
      </c>
      <c r="AI16" s="92">
        <f t="shared" si="18"/>
      </c>
      <c r="AJ16" s="85">
        <f t="shared" si="19"/>
      </c>
      <c r="AK16" s="104">
        <f>IF(AF16="","",INDEX('ポイント表'!$B$2:$Z$26,MATCH('Bクラス月別'!AD16,'ポイント表'!$A$2:$A$26,0),MATCH('Bクラス月別'!AE16,'ポイント表'!$B$1:$Z$1,0)))</f>
      </c>
      <c r="AL16" s="86">
        <f>IF(AF16="","",INDEX('ポイント表'!$B$2:$Z$26,MATCH('Bクラス月別'!AH16,'ポイント表'!$A$2:$A$26,0),MATCH('Bクラス月別'!AI16,'ポイント表'!$B$1:$Z$1,0)))</f>
      </c>
      <c r="AM16" s="82">
        <f t="shared" si="20"/>
      </c>
      <c r="AN16" s="93">
        <f t="shared" si="21"/>
      </c>
      <c r="AO16" s="98">
        <f>IF('【入力】Gross・HC'!J30="","",'【入力】Gross・HC'!J30)</f>
      </c>
      <c r="AP16" s="78">
        <f>IF('【入力】Gross・HC'!K30="","",'【入力】Gross・HC'!K30)</f>
      </c>
      <c r="AQ16" s="98">
        <f t="shared" si="22"/>
      </c>
      <c r="AR16" s="93">
        <f t="shared" si="23"/>
      </c>
      <c r="AS16" s="78">
        <f t="shared" si="24"/>
      </c>
      <c r="AT16" s="136">
        <f>IF(AO16="","",INDEX('ポイント表'!$B$2:$Z$26,MATCH('Bクラス月別'!AM16,'ポイント表'!$A$2:$A$26,0),MATCH('Bクラス月別'!AN16,'ポイント表'!$B$1:$Z$1,0)))</f>
      </c>
      <c r="AU16" s="79">
        <f>IF(AO16="","",INDEX('ポイント表'!$B$2:$Z$26,MATCH('Bクラス月別'!AQ16,'ポイント表'!$A$2:$A$26,0),MATCH('Bクラス月別'!AR16,'ポイント表'!$B$1:$Z$1,0)))</f>
      </c>
      <c r="AV16" s="84">
        <f t="shared" si="25"/>
      </c>
      <c r="AW16" s="92">
        <f t="shared" si="26"/>
      </c>
      <c r="AX16" s="97">
        <f>IF('【入力】Gross・HC'!L30="","",'【入力】Gross・HC'!L30)</f>
      </c>
      <c r="AY16" s="85">
        <f>IF('【入力】Gross・HC'!M30="","",'【入力】Gross・HC'!M30)</f>
      </c>
      <c r="AZ16" s="97">
        <f t="shared" si="27"/>
      </c>
      <c r="BA16" s="92">
        <f t="shared" si="28"/>
      </c>
      <c r="BB16" s="85">
        <f t="shared" si="29"/>
      </c>
      <c r="BC16" s="104">
        <f>IF(AX16="","",INDEX('ポイント表'!$B$2:$Z$26,MATCH('Bクラス月別'!AV16,'ポイント表'!$A$2:$A$26,0),MATCH('Bクラス月別'!AW16,'ポイント表'!$B$1:$Z$1,0)))</f>
      </c>
      <c r="BD16" s="86">
        <f>IF(AX16="","",INDEX('ポイント表'!$B$2:$Z$26,MATCH('Bクラス月別'!AZ16,'ポイント表'!$A$2:$A$26,0),MATCH('Bクラス月別'!BA16,'ポイント表'!$B$1:$Z$1,0)))</f>
      </c>
      <c r="BE16" s="82">
        <f t="shared" si="30"/>
      </c>
      <c r="BF16" s="93">
        <f t="shared" si="31"/>
      </c>
      <c r="BG16" s="98">
        <f>IF('【入力】Gross・HC'!N30="","",'【入力】Gross・HC'!N30)</f>
      </c>
      <c r="BH16" s="78">
        <f>IF('【入力】Gross・HC'!O30="","",'【入力】Gross・HC'!O30)</f>
      </c>
      <c r="BI16" s="98">
        <f t="shared" si="32"/>
      </c>
      <c r="BJ16" s="93">
        <f t="shared" si="33"/>
      </c>
      <c r="BK16" s="78">
        <f t="shared" si="34"/>
      </c>
      <c r="BL16" s="136">
        <f>IF(BG16="","",INDEX('ポイント表'!$B$2:$Z$26,MATCH('Bクラス月別'!BE16,'ポイント表'!$A$2:$A$26,0),MATCH('Bクラス月別'!BF16,'ポイント表'!$B$1:$Z$1,0)))</f>
      </c>
      <c r="BM16" s="79">
        <f>IF(BG16="","",INDEX('ポイント表'!$B$2:$Z$26,MATCH('Bクラス月別'!BI16,'ポイント表'!$A$2:$A$26,0),MATCH('Bクラス月別'!BJ16,'ポイント表'!$B$1:$Z$1,0)))</f>
      </c>
      <c r="BN16" s="82">
        <f t="shared" si="35"/>
      </c>
      <c r="BO16" s="93">
        <f t="shared" si="36"/>
      </c>
      <c r="BP16" s="98">
        <f>IF('【入力】Gross・HC'!P30="","",'【入力】Gross・HC'!P30)</f>
      </c>
      <c r="BQ16" s="78">
        <f>IF('【入力】Gross・HC'!Q30="","",'【入力】Gross・HC'!Q30)</f>
      </c>
      <c r="BR16" s="98">
        <f t="shared" si="37"/>
      </c>
      <c r="BS16" s="93">
        <f t="shared" si="38"/>
      </c>
      <c r="BT16" s="78">
        <f t="shared" si="39"/>
      </c>
      <c r="BU16" s="136">
        <f>IF(BP16="","",INDEX('ポイント表'!$B$2:$Z$26,MATCH('Bクラス月別'!BN16,'ポイント表'!$A$2:$A$26,0),MATCH('Bクラス月別'!BO16,'ポイント表'!$B$1:$Z$1,0)))</f>
      </c>
      <c r="BV16" s="79">
        <f>IF(BP16="","",INDEX('ポイント表'!$B$2:$Z$26,MATCH('Bクラス月別'!BR16,'ポイント表'!$A$2:$A$26,0),MATCH('Bクラス月別'!BS16,'ポイント表'!$B$1:$Z$1,0)))</f>
      </c>
      <c r="BW16" s="82">
        <f t="shared" si="40"/>
      </c>
      <c r="BX16" s="93">
        <f t="shared" si="41"/>
      </c>
      <c r="BY16" s="98">
        <f>IF('【入力】Gross・HC'!R30="","",'【入力】Gross・HC'!R30)</f>
      </c>
      <c r="BZ16" s="78">
        <f>IF('【入力】Gross・HC'!S30="","",'【入力】Gross・HC'!S30)</f>
      </c>
      <c r="CA16" s="98">
        <f t="shared" si="42"/>
      </c>
      <c r="CB16" s="93">
        <f t="shared" si="43"/>
      </c>
      <c r="CC16" s="78">
        <f t="shared" si="44"/>
      </c>
      <c r="CD16" s="136">
        <f>IF(BY16="","",INDEX('ポイント表'!$B$2:$Z$26,MATCH('Bクラス月別'!BW16,'ポイント表'!$A$2:$A$26,0),MATCH('Bクラス月別'!BX16,'ポイント表'!$B$1:$Z$1,0)))</f>
      </c>
      <c r="CE16" s="79">
        <f>IF(BY16="","",INDEX('ポイント表'!$B$2:$Z$26,MATCH('Bクラス月別'!CA16,'ポイント表'!$A$2:$A$26,0),MATCH('Bクラス月別'!CB16,'ポイント表'!$B$1:$Z$1,0)))</f>
      </c>
      <c r="CF16" s="84">
        <f t="shared" si="45"/>
      </c>
      <c r="CG16" s="92">
        <f t="shared" si="46"/>
      </c>
      <c r="CH16" s="97">
        <f>IF('【入力】Gross・HC'!T30="","",'【入力】Gross・HC'!T30)</f>
      </c>
      <c r="CI16" s="85">
        <f>IF('【入力】Gross・HC'!U30="","",'【入力】Gross・HC'!U30)</f>
      </c>
      <c r="CJ16" s="97">
        <f t="shared" si="47"/>
      </c>
      <c r="CK16" s="92">
        <f t="shared" si="48"/>
      </c>
      <c r="CL16" s="85">
        <f t="shared" si="49"/>
      </c>
      <c r="CM16" s="104">
        <f>IF(CH16="","",INDEX('ポイント表'!$B$2:$Z$26,MATCH('Bクラス月別'!CF16,'ポイント表'!$A$2:$A$26,0),MATCH('Bクラス月別'!CG16,'ポイント表'!$B$1:$Z$1,0)))</f>
      </c>
      <c r="CN16" s="86">
        <f>IF(CH16="","",INDEX('ポイント表'!$B$2:$Z$26,MATCH('Bクラス月別'!CJ16,'ポイント表'!$A$2:$A$26,0),MATCH('Bクラス月別'!CK16,'ポイント表'!$B$1:$Z$1,0)))</f>
      </c>
      <c r="CO16" s="82">
        <f t="shared" si="50"/>
      </c>
      <c r="CP16" s="93">
        <f t="shared" si="51"/>
      </c>
      <c r="CQ16" s="98">
        <f>IF('【入力】Gross・HC'!V30="","",'【入力】Gross・HC'!V30)</f>
      </c>
      <c r="CR16" s="78">
        <f>IF('【入力】Gross・HC'!W30="","",'【入力】Gross・HC'!W30)</f>
      </c>
      <c r="CS16" s="98">
        <f t="shared" si="52"/>
      </c>
      <c r="CT16" s="93">
        <f t="shared" si="53"/>
      </c>
      <c r="CU16" s="78">
        <f t="shared" si="54"/>
      </c>
      <c r="CV16" s="136">
        <f>IF(CQ16="","",INDEX('ポイント表'!$B$2:$Z$26,MATCH('Bクラス月別'!CO16,'ポイント表'!$A$2:$A$26,0),MATCH('Bクラス月別'!CP16,'ポイント表'!$B$1:$Z$1,0)))</f>
      </c>
      <c r="CW16" s="79">
        <f>IF(CQ16="","",INDEX('ポイント表'!$B$2:$Z$26,MATCH('Bクラス月別'!CS16,'ポイント表'!$A$2:$A$26,0),MATCH('Bクラス月別'!CT16,'ポイント表'!$B$1:$Z$1,0)))</f>
      </c>
      <c r="CX16" s="84">
        <f t="shared" si="55"/>
      </c>
      <c r="CY16" s="92">
        <f t="shared" si="56"/>
      </c>
      <c r="CZ16" s="97">
        <f>IF('【入力】Gross・HC'!X30="","",'【入力】Gross・HC'!X30)</f>
      </c>
      <c r="DA16" s="85">
        <f>IF('【入力】Gross・HC'!Y30="","",'【入力】Gross・HC'!Y30)</f>
      </c>
      <c r="DB16" s="97">
        <f t="shared" si="57"/>
      </c>
      <c r="DC16" s="92">
        <f t="shared" si="58"/>
      </c>
      <c r="DD16" s="85">
        <f t="shared" si="59"/>
      </c>
      <c r="DE16" s="104">
        <f>IF(CZ16="","",INDEX('ポイント表'!$B$2:$Z$26,MATCH('Bクラス月別'!CX16,'ポイント表'!$A$2:$A$26,0),MATCH('Bクラス月別'!CY16,'ポイント表'!$B$1:$Z$1,0)))</f>
      </c>
      <c r="DF16" s="104">
        <f>IF(CZ16="","",INDEX('ポイント表'!$B$2:$Z$26,MATCH('Bクラス月別'!DB16,'ポイント表'!$A$2:$A$26,0),MATCH('Bクラス月別'!DC16,'ポイント表'!$B$1:$Z$1,0)))</f>
      </c>
      <c r="DG16" s="141">
        <f t="shared" si="60"/>
        <v>0</v>
      </c>
      <c r="DH16" s="98">
        <f t="shared" si="61"/>
        <v>21</v>
      </c>
      <c r="DI16" s="143">
        <f t="shared" si="62"/>
        <v>0</v>
      </c>
      <c r="DJ16" s="130" t="e">
        <f t="shared" si="63"/>
        <v>#VALUE!</v>
      </c>
    </row>
    <row r="17" spans="1:114" ht="11.25">
      <c r="A17" s="1">
        <f>メンバー!C30</f>
        <v>0</v>
      </c>
      <c r="B17" s="10" t="str">
        <f>メンバー!A30</f>
        <v>坂東 法隆</v>
      </c>
      <c r="C17" s="84">
        <f t="shared" si="0"/>
        <v>9</v>
      </c>
      <c r="D17" s="92">
        <f t="shared" si="1"/>
        <v>1</v>
      </c>
      <c r="E17" s="97">
        <f>IF('【入力】Gross・HC'!B31="","",'【入力】Gross・HC'!B31)</f>
        <v>95</v>
      </c>
      <c r="F17" s="85">
        <f>IF('【入力】Gross・HC'!C31="","",'【入力】Gross・HC'!C31)</f>
      </c>
      <c r="G17" s="97" t="e">
        <f t="shared" si="2"/>
        <v>#VALUE!</v>
      </c>
      <c r="H17" s="92">
        <f t="shared" si="3"/>
        <v>11</v>
      </c>
      <c r="I17" s="85" t="e">
        <f t="shared" si="4"/>
        <v>#VALUE!</v>
      </c>
      <c r="J17" s="104">
        <f>IF(E17="","",INDEX('ポイント表'!$B$2:$Z$26,MATCH('Bクラス月別'!C17,'ポイント表'!$A$2:$A$26,0),MATCH('Bクラス月別'!D17,'ポイント表'!$B$1:$Z$1,0)))</f>
        <v>3</v>
      </c>
      <c r="K17" s="86" t="e">
        <f>IF(E17="","",INDEX('ポイント表'!$B$2:$Z$26,MATCH('Bクラス月別'!G17,'ポイント表'!$A$2:$A$26,0),MATCH('Bクラス月別'!H17,'ポイント表'!$B$1:$Z$1,0)))</f>
        <v>#VALUE!</v>
      </c>
      <c r="L17" s="84">
        <f t="shared" si="5"/>
      </c>
      <c r="M17" s="92">
        <f t="shared" si="6"/>
      </c>
      <c r="N17" s="97">
        <f>IF('【入力】Gross・HC'!D31="","",'【入力】Gross・HC'!D31)</f>
      </c>
      <c r="O17" s="85">
        <f>IF('【入力】Gross・HC'!E31="","",'【入力】Gross・HC'!E31)</f>
      </c>
      <c r="P17" s="97">
        <f t="shared" si="7"/>
      </c>
      <c r="Q17" s="92">
        <f t="shared" si="8"/>
      </c>
      <c r="R17" s="85">
        <f t="shared" si="9"/>
      </c>
      <c r="S17" s="104">
        <f>IF(N17="","",INDEX('ポイント表'!$B$2:$Z$26,MATCH('Bクラス月別'!L17,'ポイント表'!$A$2:$A$26,0),MATCH('Bクラス月別'!M17,'ポイント表'!$B$1:$Z$1,0)))</f>
      </c>
      <c r="T17" s="86">
        <f>IF(N17="","",INDEX('ポイント表'!$B$2:$Z$26,MATCH('Bクラス月別'!P17,'ポイント表'!$A$2:$A$26,0),MATCH('Bクラス月別'!Q17,'ポイント表'!$B$1:$Z$1,0)))</f>
      </c>
      <c r="U17" s="84">
        <f t="shared" si="10"/>
      </c>
      <c r="V17" s="92">
        <f t="shared" si="11"/>
      </c>
      <c r="W17" s="97">
        <f>IF('【入力】Gross・HC'!F31="","",'【入力】Gross・HC'!F31)</f>
      </c>
      <c r="X17" s="85">
        <f>IF('【入力】Gross・HC'!G31="","",'【入力】Gross・HC'!G31)</f>
      </c>
      <c r="Y17" s="97">
        <f t="shared" si="12"/>
      </c>
      <c r="Z17" s="92">
        <f t="shared" si="13"/>
      </c>
      <c r="AA17" s="85">
        <f t="shared" si="14"/>
      </c>
      <c r="AB17" s="104">
        <f>IF(W17="","",INDEX('ポイント表'!$B$2:$Z$26,MATCH('Bクラス月別'!U17,'ポイント表'!$A$2:$A$26,0),MATCH('Bクラス月別'!V17,'ポイント表'!$B$1:$Z$1,0)))</f>
      </c>
      <c r="AC17" s="86">
        <f>IF(W17="","",INDEX('ポイント表'!$B$2:$Z$26,MATCH('Bクラス月別'!Y17,'ポイント表'!$A$2:$A$26,0),MATCH('Bクラス月別'!Z17,'ポイント表'!$B$1:$Z$1,0)))</f>
      </c>
      <c r="AD17" s="84">
        <f t="shared" si="15"/>
      </c>
      <c r="AE17" s="92">
        <f t="shared" si="16"/>
      </c>
      <c r="AF17" s="97">
        <f>IF('【入力】Gross・HC'!H31="","",'【入力】Gross・HC'!H31)</f>
      </c>
      <c r="AG17" s="85">
        <f>IF('【入力】Gross・HC'!I31="","",'【入力】Gross・HC'!I31)</f>
      </c>
      <c r="AH17" s="97">
        <f t="shared" si="17"/>
      </c>
      <c r="AI17" s="92">
        <f t="shared" si="18"/>
      </c>
      <c r="AJ17" s="85">
        <f t="shared" si="19"/>
      </c>
      <c r="AK17" s="104">
        <f>IF(AF17="","",INDEX('ポイント表'!$B$2:$Z$26,MATCH('Bクラス月別'!AD17,'ポイント表'!$A$2:$A$26,0),MATCH('Bクラス月別'!AE17,'ポイント表'!$B$1:$Z$1,0)))</f>
      </c>
      <c r="AL17" s="86">
        <f>IF(AF17="","",INDEX('ポイント表'!$B$2:$Z$26,MATCH('Bクラス月別'!AH17,'ポイント表'!$A$2:$A$26,0),MATCH('Bクラス月別'!AI17,'ポイント表'!$B$1:$Z$1,0)))</f>
      </c>
      <c r="AM17" s="82">
        <f t="shared" si="20"/>
      </c>
      <c r="AN17" s="93">
        <f t="shared" si="21"/>
      </c>
      <c r="AO17" s="98">
        <f>IF('【入力】Gross・HC'!J31="","",'【入力】Gross・HC'!J31)</f>
      </c>
      <c r="AP17" s="78">
        <f>IF('【入力】Gross・HC'!K31="","",'【入力】Gross・HC'!K31)</f>
      </c>
      <c r="AQ17" s="98">
        <f t="shared" si="22"/>
      </c>
      <c r="AR17" s="93">
        <f t="shared" si="23"/>
      </c>
      <c r="AS17" s="78">
        <f t="shared" si="24"/>
      </c>
      <c r="AT17" s="136">
        <f>IF(AO17="","",INDEX('ポイント表'!$B$2:$Z$26,MATCH('Bクラス月別'!AM17,'ポイント表'!$A$2:$A$26,0),MATCH('Bクラス月別'!AN17,'ポイント表'!$B$1:$Z$1,0)))</f>
      </c>
      <c r="AU17" s="79">
        <f>IF(AO17="","",INDEX('ポイント表'!$B$2:$Z$26,MATCH('Bクラス月別'!AQ17,'ポイント表'!$A$2:$A$26,0),MATCH('Bクラス月別'!AR17,'ポイント表'!$B$1:$Z$1,0)))</f>
      </c>
      <c r="AV17" s="84">
        <f t="shared" si="25"/>
        <v>2</v>
      </c>
      <c r="AW17" s="92">
        <f t="shared" si="26"/>
        <v>2</v>
      </c>
      <c r="AX17" s="97">
        <f>IF('【入力】Gross・HC'!L31="","",'【入力】Gross・HC'!L31)</f>
        <v>79</v>
      </c>
      <c r="AY17" s="85">
        <f>IF('【入力】Gross・HC'!M31="","",'【入力】Gross・HC'!M31)</f>
      </c>
      <c r="AZ17" s="97" t="e">
        <f t="shared" si="27"/>
        <v>#VALUE!</v>
      </c>
      <c r="BA17" s="92">
        <f t="shared" si="28"/>
        <v>13</v>
      </c>
      <c r="BB17" s="85" t="e">
        <f t="shared" si="29"/>
        <v>#VALUE!</v>
      </c>
      <c r="BC17" s="104">
        <f>IF(AX17="","",INDEX('ポイント表'!$B$2:$Z$26,MATCH('Bクラス月別'!AV17,'ポイント表'!$A$2:$A$26,0),MATCH('Bクラス月別'!AW17,'ポイント表'!$B$1:$Z$1,0)))</f>
        <v>22.5</v>
      </c>
      <c r="BD17" s="86" t="e">
        <f>IF(AX17="","",INDEX('ポイント表'!$B$2:$Z$26,MATCH('Bクラス月別'!AZ17,'ポイント表'!$A$2:$A$26,0),MATCH('Bクラス月別'!BA17,'ポイント表'!$B$1:$Z$1,0)))</f>
        <v>#VALUE!</v>
      </c>
      <c r="BE17" s="82">
        <f t="shared" si="30"/>
      </c>
      <c r="BF17" s="93">
        <f t="shared" si="31"/>
      </c>
      <c r="BG17" s="98">
        <f>IF('【入力】Gross・HC'!N31="","",'【入力】Gross・HC'!N31)</f>
      </c>
      <c r="BH17" s="78">
        <f>IF('【入力】Gross・HC'!O31="","",'【入力】Gross・HC'!O31)</f>
      </c>
      <c r="BI17" s="98">
        <f t="shared" si="32"/>
      </c>
      <c r="BJ17" s="93">
        <f t="shared" si="33"/>
      </c>
      <c r="BK17" s="78">
        <f t="shared" si="34"/>
      </c>
      <c r="BL17" s="136">
        <f>IF(BG17="","",INDEX('ポイント表'!$B$2:$Z$26,MATCH('Bクラス月別'!BE17,'ポイント表'!$A$2:$A$26,0),MATCH('Bクラス月別'!BF17,'ポイント表'!$B$1:$Z$1,0)))</f>
      </c>
      <c r="BM17" s="79">
        <f>IF(BG17="","",INDEX('ポイント表'!$B$2:$Z$26,MATCH('Bクラス月別'!BI17,'ポイント表'!$A$2:$A$26,0),MATCH('Bクラス月別'!BJ17,'ポイント表'!$B$1:$Z$1,0)))</f>
      </c>
      <c r="BN17" s="82">
        <f t="shared" si="35"/>
      </c>
      <c r="BO17" s="93">
        <f t="shared" si="36"/>
      </c>
      <c r="BP17" s="98">
        <f>IF('【入力】Gross・HC'!P31="","",'【入力】Gross・HC'!P31)</f>
      </c>
      <c r="BQ17" s="78">
        <f>IF('【入力】Gross・HC'!Q31="","",'【入力】Gross・HC'!Q31)</f>
      </c>
      <c r="BR17" s="98">
        <f t="shared" si="37"/>
      </c>
      <c r="BS17" s="93">
        <f t="shared" si="38"/>
      </c>
      <c r="BT17" s="78">
        <f t="shared" si="39"/>
      </c>
      <c r="BU17" s="136">
        <f>IF(BP17="","",INDEX('ポイント表'!$B$2:$Z$26,MATCH('Bクラス月別'!BN17,'ポイント表'!$A$2:$A$26,0),MATCH('Bクラス月別'!BO17,'ポイント表'!$B$1:$Z$1,0)))</f>
      </c>
      <c r="BV17" s="79">
        <f>IF(BP17="","",INDEX('ポイント表'!$B$2:$Z$26,MATCH('Bクラス月別'!BR17,'ポイント表'!$A$2:$A$26,0),MATCH('Bクラス月別'!BS17,'ポイント表'!$B$1:$Z$1,0)))</f>
      </c>
      <c r="BW17" s="82">
        <f t="shared" si="40"/>
      </c>
      <c r="BX17" s="93">
        <f t="shared" si="41"/>
      </c>
      <c r="BY17" s="98">
        <f>IF('【入力】Gross・HC'!R31="","",'【入力】Gross・HC'!R31)</f>
      </c>
      <c r="BZ17" s="78">
        <f>IF('【入力】Gross・HC'!S31="","",'【入力】Gross・HC'!S31)</f>
      </c>
      <c r="CA17" s="98">
        <f t="shared" si="42"/>
      </c>
      <c r="CB17" s="93">
        <f t="shared" si="43"/>
      </c>
      <c r="CC17" s="78">
        <f t="shared" si="44"/>
      </c>
      <c r="CD17" s="136">
        <f>IF(BY17="","",INDEX('ポイント表'!$B$2:$Z$26,MATCH('Bクラス月別'!BW17,'ポイント表'!$A$2:$A$26,0),MATCH('Bクラス月別'!BX17,'ポイント表'!$B$1:$Z$1,0)))</f>
      </c>
      <c r="CE17" s="79">
        <f>IF(BY17="","",INDEX('ポイント表'!$B$2:$Z$26,MATCH('Bクラス月別'!CA17,'ポイント表'!$A$2:$A$26,0),MATCH('Bクラス月別'!CB17,'ポイント表'!$B$1:$Z$1,0)))</f>
      </c>
      <c r="CF17" s="84">
        <f t="shared" si="45"/>
      </c>
      <c r="CG17" s="92">
        <f t="shared" si="46"/>
      </c>
      <c r="CH17" s="97">
        <f>IF('【入力】Gross・HC'!T31="","",'【入力】Gross・HC'!T31)</f>
      </c>
      <c r="CI17" s="85">
        <f>IF('【入力】Gross・HC'!U31="","",'【入力】Gross・HC'!U31)</f>
      </c>
      <c r="CJ17" s="97">
        <f t="shared" si="47"/>
      </c>
      <c r="CK17" s="92">
        <f t="shared" si="48"/>
      </c>
      <c r="CL17" s="85">
        <f t="shared" si="49"/>
      </c>
      <c r="CM17" s="104">
        <f>IF(CH17="","",INDEX('ポイント表'!$B$2:$Z$26,MATCH('Bクラス月別'!CF17,'ポイント表'!$A$2:$A$26,0),MATCH('Bクラス月別'!CG17,'ポイント表'!$B$1:$Z$1,0)))</f>
      </c>
      <c r="CN17" s="86">
        <f>IF(CH17="","",INDEX('ポイント表'!$B$2:$Z$26,MATCH('Bクラス月別'!CJ17,'ポイント表'!$A$2:$A$26,0),MATCH('Bクラス月別'!CK17,'ポイント表'!$B$1:$Z$1,0)))</f>
      </c>
      <c r="CO17" s="82">
        <f t="shared" si="50"/>
      </c>
      <c r="CP17" s="93">
        <f t="shared" si="51"/>
      </c>
      <c r="CQ17" s="98">
        <f>IF('【入力】Gross・HC'!V31="","",'【入力】Gross・HC'!V31)</f>
      </c>
      <c r="CR17" s="78">
        <f>IF('【入力】Gross・HC'!W31="","",'【入力】Gross・HC'!W31)</f>
      </c>
      <c r="CS17" s="98">
        <f t="shared" si="52"/>
      </c>
      <c r="CT17" s="93">
        <f t="shared" si="53"/>
      </c>
      <c r="CU17" s="78">
        <f t="shared" si="54"/>
      </c>
      <c r="CV17" s="136">
        <f>IF(CQ17="","",INDEX('ポイント表'!$B$2:$Z$26,MATCH('Bクラス月別'!CO17,'ポイント表'!$A$2:$A$26,0),MATCH('Bクラス月別'!CP17,'ポイント表'!$B$1:$Z$1,0)))</f>
      </c>
      <c r="CW17" s="79">
        <f>IF(CQ17="","",INDEX('ポイント表'!$B$2:$Z$26,MATCH('Bクラス月別'!CS17,'ポイント表'!$A$2:$A$26,0),MATCH('Bクラス月別'!CT17,'ポイント表'!$B$1:$Z$1,0)))</f>
      </c>
      <c r="CX17" s="84">
        <f t="shared" si="55"/>
      </c>
      <c r="CY17" s="92">
        <f t="shared" si="56"/>
      </c>
      <c r="CZ17" s="97">
        <f>IF('【入力】Gross・HC'!X31="","",'【入力】Gross・HC'!X31)</f>
      </c>
      <c r="DA17" s="85">
        <f>IF('【入力】Gross・HC'!Y31="","",'【入力】Gross・HC'!Y31)</f>
      </c>
      <c r="DB17" s="97">
        <f t="shared" si="57"/>
      </c>
      <c r="DC17" s="92">
        <f t="shared" si="58"/>
      </c>
      <c r="DD17" s="85">
        <f t="shared" si="59"/>
      </c>
      <c r="DE17" s="104">
        <f>IF(CZ17="","",INDEX('ポイント表'!$B$2:$Z$26,MATCH('Bクラス月別'!CX17,'ポイント表'!$A$2:$A$26,0),MATCH('Bクラス月別'!CY17,'ポイント表'!$B$1:$Z$1,0)))</f>
      </c>
      <c r="DF17" s="104">
        <f>IF(CZ17="","",INDEX('ポイント表'!$B$2:$Z$26,MATCH('Bクラス月別'!DB17,'ポイント表'!$A$2:$A$26,0),MATCH('Bクラス月別'!DC17,'ポイント表'!$B$1:$Z$1,0)))</f>
      </c>
      <c r="DG17" s="141">
        <f t="shared" si="60"/>
        <v>25.5</v>
      </c>
      <c r="DH17" s="98">
        <f t="shared" si="61"/>
        <v>9</v>
      </c>
      <c r="DI17" s="143" t="e">
        <f t="shared" si="62"/>
        <v>#VALUE!</v>
      </c>
      <c r="DJ17" s="130" t="e">
        <f t="shared" si="63"/>
        <v>#VALUE!</v>
      </c>
    </row>
    <row r="18" spans="1:114" ht="11.25">
      <c r="A18" s="1">
        <f>メンバー!C31</f>
        <v>0</v>
      </c>
      <c r="B18" s="10" t="str">
        <f>メンバー!A31</f>
        <v>藤原 功司</v>
      </c>
      <c r="C18" s="84">
        <f t="shared" si="0"/>
      </c>
      <c r="D18" s="92">
        <f t="shared" si="1"/>
      </c>
      <c r="E18" s="97">
        <f>IF('【入力】Gross・HC'!B32="","",'【入力】Gross・HC'!B32)</f>
      </c>
      <c r="F18" s="85">
        <f>IF('【入力】Gross・HC'!C32="","",'【入力】Gross・HC'!C32)</f>
      </c>
      <c r="G18" s="97">
        <f t="shared" si="2"/>
      </c>
      <c r="H18" s="92">
        <f t="shared" si="3"/>
      </c>
      <c r="I18" s="85">
        <f t="shared" si="4"/>
      </c>
      <c r="J18" s="104">
        <f>IF(E18="","",INDEX('ポイント表'!$B$2:$Z$26,MATCH('Bクラス月別'!C18,'ポイント表'!$A$2:$A$26,0),MATCH('Bクラス月別'!D18,'ポイント表'!$B$1:$Z$1,0)))</f>
      </c>
      <c r="K18" s="86">
        <f>IF(E18="","",INDEX('ポイント表'!$B$2:$Z$26,MATCH('Bクラス月別'!G18,'ポイント表'!$A$2:$A$26,0),MATCH('Bクラス月別'!H18,'ポイント表'!$B$1:$Z$1,0)))</f>
      </c>
      <c r="L18" s="84">
        <f t="shared" si="5"/>
      </c>
      <c r="M18" s="92">
        <f t="shared" si="6"/>
      </c>
      <c r="N18" s="97">
        <f>IF('【入力】Gross・HC'!D32="","",'【入力】Gross・HC'!D32)</f>
      </c>
      <c r="O18" s="85">
        <f>IF('【入力】Gross・HC'!E32="","",'【入力】Gross・HC'!E32)</f>
      </c>
      <c r="P18" s="97">
        <f t="shared" si="7"/>
      </c>
      <c r="Q18" s="92">
        <f t="shared" si="8"/>
      </c>
      <c r="R18" s="85">
        <f t="shared" si="9"/>
      </c>
      <c r="S18" s="104">
        <f>IF(N18="","",INDEX('ポイント表'!$B$2:$Z$26,MATCH('Bクラス月別'!L18,'ポイント表'!$A$2:$A$26,0),MATCH('Bクラス月別'!M18,'ポイント表'!$B$1:$Z$1,0)))</f>
      </c>
      <c r="T18" s="86">
        <f>IF(N18="","",INDEX('ポイント表'!$B$2:$Z$26,MATCH('Bクラス月別'!P18,'ポイント表'!$A$2:$A$26,0),MATCH('Bクラス月別'!Q18,'ポイント表'!$B$1:$Z$1,0)))</f>
      </c>
      <c r="U18" s="84">
        <f t="shared" si="10"/>
      </c>
      <c r="V18" s="92">
        <f t="shared" si="11"/>
      </c>
      <c r="W18" s="97">
        <f>IF('【入力】Gross・HC'!F32="","",'【入力】Gross・HC'!F32)</f>
      </c>
      <c r="X18" s="85">
        <f>IF('【入力】Gross・HC'!G32="","",'【入力】Gross・HC'!G32)</f>
      </c>
      <c r="Y18" s="97">
        <f t="shared" si="12"/>
      </c>
      <c r="Z18" s="92">
        <f t="shared" si="13"/>
      </c>
      <c r="AA18" s="85">
        <f t="shared" si="14"/>
      </c>
      <c r="AB18" s="104">
        <f>IF(W18="","",INDEX('ポイント表'!$B$2:$Z$26,MATCH('Bクラス月別'!U18,'ポイント表'!$A$2:$A$26,0),MATCH('Bクラス月別'!V18,'ポイント表'!$B$1:$Z$1,0)))</f>
      </c>
      <c r="AC18" s="86">
        <f>IF(W18="","",INDEX('ポイント表'!$B$2:$Z$26,MATCH('Bクラス月別'!Y18,'ポイント表'!$A$2:$A$26,0),MATCH('Bクラス月別'!Z18,'ポイント表'!$B$1:$Z$1,0)))</f>
      </c>
      <c r="AD18" s="84">
        <f t="shared" si="15"/>
      </c>
      <c r="AE18" s="92">
        <f t="shared" si="16"/>
      </c>
      <c r="AF18" s="97">
        <f>IF('【入力】Gross・HC'!H32="","",'【入力】Gross・HC'!H32)</f>
      </c>
      <c r="AG18" s="85">
        <f>IF('【入力】Gross・HC'!I32="","",'【入力】Gross・HC'!I32)</f>
      </c>
      <c r="AH18" s="97">
        <f t="shared" si="17"/>
      </c>
      <c r="AI18" s="92">
        <f t="shared" si="18"/>
      </c>
      <c r="AJ18" s="85">
        <f t="shared" si="19"/>
      </c>
      <c r="AK18" s="104">
        <f>IF(AF18="","",INDEX('ポイント表'!$B$2:$Z$26,MATCH('Bクラス月別'!AD18,'ポイント表'!$A$2:$A$26,0),MATCH('Bクラス月別'!AE18,'ポイント表'!$B$1:$Z$1,0)))</f>
      </c>
      <c r="AL18" s="86">
        <f>IF(AF18="","",INDEX('ポイント表'!$B$2:$Z$26,MATCH('Bクラス月別'!AH18,'ポイント表'!$A$2:$A$26,0),MATCH('Bクラス月別'!AI18,'ポイント表'!$B$1:$Z$1,0)))</f>
      </c>
      <c r="AM18" s="82">
        <f t="shared" si="20"/>
      </c>
      <c r="AN18" s="93">
        <f t="shared" si="21"/>
      </c>
      <c r="AO18" s="98">
        <f>IF('【入力】Gross・HC'!J32="","",'【入力】Gross・HC'!J32)</f>
      </c>
      <c r="AP18" s="78">
        <f>IF('【入力】Gross・HC'!K32="","",'【入力】Gross・HC'!K32)</f>
      </c>
      <c r="AQ18" s="98">
        <f t="shared" si="22"/>
      </c>
      <c r="AR18" s="93">
        <f t="shared" si="23"/>
      </c>
      <c r="AS18" s="78">
        <f t="shared" si="24"/>
      </c>
      <c r="AT18" s="136">
        <f>IF(AO18="","",INDEX('ポイント表'!$B$2:$Z$26,MATCH('Bクラス月別'!AM18,'ポイント表'!$A$2:$A$26,0),MATCH('Bクラス月別'!AN18,'ポイント表'!$B$1:$Z$1,0)))</f>
      </c>
      <c r="AU18" s="79">
        <f>IF(AO18="","",INDEX('ポイント表'!$B$2:$Z$26,MATCH('Bクラス月別'!AQ18,'ポイント表'!$A$2:$A$26,0),MATCH('Bクラス月別'!AR18,'ポイント表'!$B$1:$Z$1,0)))</f>
      </c>
      <c r="AV18" s="84">
        <f t="shared" si="25"/>
      </c>
      <c r="AW18" s="92">
        <f t="shared" si="26"/>
      </c>
      <c r="AX18" s="97">
        <f>IF('【入力】Gross・HC'!L32="","",'【入力】Gross・HC'!L32)</f>
      </c>
      <c r="AY18" s="85">
        <f>IF('【入力】Gross・HC'!M32="","",'【入力】Gross・HC'!M32)</f>
      </c>
      <c r="AZ18" s="97">
        <f t="shared" si="27"/>
      </c>
      <c r="BA18" s="92">
        <f t="shared" si="28"/>
      </c>
      <c r="BB18" s="85">
        <f t="shared" si="29"/>
      </c>
      <c r="BC18" s="104">
        <f>IF(AX18="","",INDEX('ポイント表'!$B$2:$Z$26,MATCH('Bクラス月別'!AV18,'ポイント表'!$A$2:$A$26,0),MATCH('Bクラス月別'!AW18,'ポイント表'!$B$1:$Z$1,0)))</f>
      </c>
      <c r="BD18" s="86">
        <f>IF(AX18="","",INDEX('ポイント表'!$B$2:$Z$26,MATCH('Bクラス月別'!AZ18,'ポイント表'!$A$2:$A$26,0),MATCH('Bクラス月別'!BA18,'ポイント表'!$B$1:$Z$1,0)))</f>
      </c>
      <c r="BE18" s="82">
        <f t="shared" si="30"/>
      </c>
      <c r="BF18" s="93">
        <f t="shared" si="31"/>
      </c>
      <c r="BG18" s="98">
        <f>IF('【入力】Gross・HC'!N32="","",'【入力】Gross・HC'!N32)</f>
      </c>
      <c r="BH18" s="78">
        <f>IF('【入力】Gross・HC'!O32="","",'【入力】Gross・HC'!O32)</f>
      </c>
      <c r="BI18" s="98">
        <f t="shared" si="32"/>
      </c>
      <c r="BJ18" s="93">
        <f t="shared" si="33"/>
      </c>
      <c r="BK18" s="78">
        <f t="shared" si="34"/>
      </c>
      <c r="BL18" s="136">
        <f>IF(BG18="","",INDEX('ポイント表'!$B$2:$Z$26,MATCH('Bクラス月別'!BE18,'ポイント表'!$A$2:$A$26,0),MATCH('Bクラス月別'!BF18,'ポイント表'!$B$1:$Z$1,0)))</f>
      </c>
      <c r="BM18" s="79">
        <f>IF(BG18="","",INDEX('ポイント表'!$B$2:$Z$26,MATCH('Bクラス月別'!BI18,'ポイント表'!$A$2:$A$26,0),MATCH('Bクラス月別'!BJ18,'ポイント表'!$B$1:$Z$1,0)))</f>
      </c>
      <c r="BN18" s="82">
        <f t="shared" si="35"/>
        <v>4</v>
      </c>
      <c r="BO18" s="93">
        <f t="shared" si="36"/>
        <v>2</v>
      </c>
      <c r="BP18" s="98">
        <f>IF('【入力】Gross・HC'!P32="","",'【入力】Gross・HC'!P32)</f>
        <v>84</v>
      </c>
      <c r="BQ18" s="78">
        <f>IF('【入力】Gross・HC'!Q32="","",'【入力】Gross・HC'!Q32)</f>
      </c>
      <c r="BR18" s="98" t="e">
        <f t="shared" si="37"/>
        <v>#VALUE!</v>
      </c>
      <c r="BS18" s="93">
        <f t="shared" si="38"/>
        <v>10</v>
      </c>
      <c r="BT18" s="78" t="e">
        <f t="shared" si="39"/>
        <v>#VALUE!</v>
      </c>
      <c r="BU18" s="136">
        <f>IF(BP18="","",INDEX('ポイント表'!$B$2:$Z$26,MATCH('Bクラス月別'!BN18,'ポイント表'!$A$2:$A$26,0),MATCH('Bクラス月別'!BO18,'ポイント表'!$B$1:$Z$1,0)))</f>
        <v>12</v>
      </c>
      <c r="BV18" s="79" t="e">
        <f>IF(BP18="","",INDEX('ポイント表'!$B$2:$Z$26,MATCH('Bクラス月別'!BR18,'ポイント表'!$A$2:$A$26,0),MATCH('Bクラス月別'!BS18,'ポイント表'!$B$1:$Z$1,0)))</f>
        <v>#VALUE!</v>
      </c>
      <c r="BW18" s="82">
        <f t="shared" si="40"/>
      </c>
      <c r="BX18" s="93">
        <f t="shared" si="41"/>
      </c>
      <c r="BY18" s="98">
        <f>IF('【入力】Gross・HC'!R32="","",'【入力】Gross・HC'!R32)</f>
      </c>
      <c r="BZ18" s="78">
        <f>IF('【入力】Gross・HC'!S32="","",'【入力】Gross・HC'!S32)</f>
      </c>
      <c r="CA18" s="98">
        <f t="shared" si="42"/>
      </c>
      <c r="CB18" s="93">
        <f t="shared" si="43"/>
      </c>
      <c r="CC18" s="78">
        <f t="shared" si="44"/>
      </c>
      <c r="CD18" s="136">
        <f>IF(BY18="","",INDEX('ポイント表'!$B$2:$Z$26,MATCH('Bクラス月別'!BW18,'ポイント表'!$A$2:$A$26,0),MATCH('Bクラス月別'!BX18,'ポイント表'!$B$1:$Z$1,0)))</f>
      </c>
      <c r="CE18" s="79">
        <f>IF(BY18="","",INDEX('ポイント表'!$B$2:$Z$26,MATCH('Bクラス月別'!CA18,'ポイント表'!$A$2:$A$26,0),MATCH('Bクラス月別'!CB18,'ポイント表'!$B$1:$Z$1,0)))</f>
      </c>
      <c r="CF18" s="84">
        <f t="shared" si="45"/>
      </c>
      <c r="CG18" s="92">
        <f t="shared" si="46"/>
      </c>
      <c r="CH18" s="97">
        <f>IF('【入力】Gross・HC'!T32="","",'【入力】Gross・HC'!T32)</f>
      </c>
      <c r="CI18" s="85">
        <f>IF('【入力】Gross・HC'!U32="","",'【入力】Gross・HC'!U32)</f>
      </c>
      <c r="CJ18" s="97">
        <f t="shared" si="47"/>
      </c>
      <c r="CK18" s="92">
        <f t="shared" si="48"/>
      </c>
      <c r="CL18" s="85">
        <f t="shared" si="49"/>
      </c>
      <c r="CM18" s="104">
        <f>IF(CH18="","",INDEX('ポイント表'!$B$2:$Z$26,MATCH('Bクラス月別'!CF18,'ポイント表'!$A$2:$A$26,0),MATCH('Bクラス月別'!CG18,'ポイント表'!$B$1:$Z$1,0)))</f>
      </c>
      <c r="CN18" s="86">
        <f>IF(CH18="","",INDEX('ポイント表'!$B$2:$Z$26,MATCH('Bクラス月別'!CJ18,'ポイント表'!$A$2:$A$26,0),MATCH('Bクラス月別'!CK18,'ポイント表'!$B$1:$Z$1,0)))</f>
      </c>
      <c r="CO18" s="82">
        <f t="shared" si="50"/>
      </c>
      <c r="CP18" s="93">
        <f t="shared" si="51"/>
      </c>
      <c r="CQ18" s="98">
        <f>IF('【入力】Gross・HC'!V32="","",'【入力】Gross・HC'!V32)</f>
      </c>
      <c r="CR18" s="78">
        <f>IF('【入力】Gross・HC'!W32="","",'【入力】Gross・HC'!W32)</f>
      </c>
      <c r="CS18" s="98">
        <f t="shared" si="52"/>
      </c>
      <c r="CT18" s="93">
        <f t="shared" si="53"/>
      </c>
      <c r="CU18" s="78">
        <f t="shared" si="54"/>
      </c>
      <c r="CV18" s="136">
        <f>IF(CQ18="","",INDEX('ポイント表'!$B$2:$Z$26,MATCH('Bクラス月別'!CO18,'ポイント表'!$A$2:$A$26,0),MATCH('Bクラス月別'!CP18,'ポイント表'!$B$1:$Z$1,0)))</f>
      </c>
      <c r="CW18" s="79">
        <f>IF(CQ18="","",INDEX('ポイント表'!$B$2:$Z$26,MATCH('Bクラス月別'!CS18,'ポイント表'!$A$2:$A$26,0),MATCH('Bクラス月別'!CT18,'ポイント表'!$B$1:$Z$1,0)))</f>
      </c>
      <c r="CX18" s="84">
        <f t="shared" si="55"/>
      </c>
      <c r="CY18" s="92">
        <f t="shared" si="56"/>
      </c>
      <c r="CZ18" s="97">
        <f>IF('【入力】Gross・HC'!X32="","",'【入力】Gross・HC'!X32)</f>
      </c>
      <c r="DA18" s="85">
        <f>IF('【入力】Gross・HC'!Y32="","",'【入力】Gross・HC'!Y32)</f>
      </c>
      <c r="DB18" s="97">
        <f t="shared" si="57"/>
      </c>
      <c r="DC18" s="92">
        <f t="shared" si="58"/>
      </c>
      <c r="DD18" s="85">
        <f t="shared" si="59"/>
      </c>
      <c r="DE18" s="104">
        <f>IF(CZ18="","",INDEX('ポイント表'!$B$2:$Z$26,MATCH('Bクラス月別'!CX18,'ポイント表'!$A$2:$A$26,0),MATCH('Bクラス月別'!CY18,'ポイント表'!$B$1:$Z$1,0)))</f>
      </c>
      <c r="DF18" s="104">
        <f>IF(CZ18="","",INDEX('ポイント表'!$B$2:$Z$26,MATCH('Bクラス月別'!DB18,'ポイント表'!$A$2:$A$26,0),MATCH('Bクラス月別'!DC18,'ポイント表'!$B$1:$Z$1,0)))</f>
      </c>
      <c r="DG18" s="141">
        <f t="shared" si="60"/>
        <v>12</v>
      </c>
      <c r="DH18" s="98">
        <f t="shared" si="61"/>
        <v>16</v>
      </c>
      <c r="DI18" s="143" t="e">
        <f t="shared" si="62"/>
        <v>#VALUE!</v>
      </c>
      <c r="DJ18" s="130" t="e">
        <f t="shared" si="63"/>
        <v>#VALUE!</v>
      </c>
    </row>
    <row r="19" spans="1:114" ht="11.25">
      <c r="A19" s="1">
        <f>メンバー!C32</f>
        <v>0</v>
      </c>
      <c r="B19" s="10" t="str">
        <f>メンバー!A32</f>
        <v>茂呂田 雅幸</v>
      </c>
      <c r="C19" s="84">
        <f t="shared" si="0"/>
      </c>
      <c r="D19" s="92">
        <f t="shared" si="1"/>
      </c>
      <c r="E19" s="97">
        <f>IF('【入力】Gross・HC'!B33="","",'【入力】Gross・HC'!B33)</f>
      </c>
      <c r="F19" s="85">
        <f>IF('【入力】Gross・HC'!C33="","",'【入力】Gross・HC'!C33)</f>
      </c>
      <c r="G19" s="97">
        <f t="shared" si="2"/>
      </c>
      <c r="H19" s="92">
        <f t="shared" si="3"/>
      </c>
      <c r="I19" s="85">
        <f t="shared" si="4"/>
      </c>
      <c r="J19" s="104">
        <f>IF(E19="","",INDEX('ポイント表'!$B$2:$Z$26,MATCH('Bクラス月別'!C19,'ポイント表'!$A$2:$A$26,0),MATCH('Bクラス月別'!D19,'ポイント表'!$B$1:$Z$1,0)))</f>
      </c>
      <c r="K19" s="86">
        <f>IF(E19="","",INDEX('ポイント表'!$B$2:$Z$26,MATCH('Bクラス月別'!G19,'ポイント表'!$A$2:$A$26,0),MATCH('Bクラス月別'!H19,'ポイント表'!$B$1:$Z$1,0)))</f>
      </c>
      <c r="L19" s="84">
        <f t="shared" si="5"/>
        <v>3</v>
      </c>
      <c r="M19" s="92">
        <f t="shared" si="6"/>
        <v>1</v>
      </c>
      <c r="N19" s="97">
        <f>IF('【入力】Gross・HC'!D33="","",'【入力】Gross・HC'!D33)</f>
        <v>83</v>
      </c>
      <c r="O19" s="85">
        <f>IF('【入力】Gross・HC'!E33="","",'【入力】Gross・HC'!E33)</f>
      </c>
      <c r="P19" s="97" t="e">
        <f t="shared" si="7"/>
        <v>#VALUE!</v>
      </c>
      <c r="Q19" s="92">
        <f t="shared" si="8"/>
        <v>10</v>
      </c>
      <c r="R19" s="85" t="e">
        <f t="shared" si="9"/>
        <v>#VALUE!</v>
      </c>
      <c r="S19" s="104">
        <f>IF(N19="","",INDEX('ポイント表'!$B$2:$Z$26,MATCH('Bクラス月別'!L19,'ポイント表'!$A$2:$A$26,0),MATCH('Bクラス月別'!M19,'ポイント表'!$B$1:$Z$1,0)))</f>
        <v>15</v>
      </c>
      <c r="T19" s="86" t="e">
        <f>IF(N19="","",INDEX('ポイント表'!$B$2:$Z$26,MATCH('Bクラス月別'!P19,'ポイント表'!$A$2:$A$26,0),MATCH('Bクラス月別'!Q19,'ポイント表'!$B$1:$Z$1,0)))</f>
        <v>#VALUE!</v>
      </c>
      <c r="U19" s="84">
        <f t="shared" si="10"/>
      </c>
      <c r="V19" s="92">
        <f t="shared" si="11"/>
      </c>
      <c r="W19" s="97">
        <f>IF('【入力】Gross・HC'!F33="","",'【入力】Gross・HC'!F33)</f>
      </c>
      <c r="X19" s="85">
        <f>IF('【入力】Gross・HC'!G33="","",'【入力】Gross・HC'!G33)</f>
      </c>
      <c r="Y19" s="97">
        <f t="shared" si="12"/>
      </c>
      <c r="Z19" s="92">
        <f t="shared" si="13"/>
      </c>
      <c r="AA19" s="85">
        <f t="shared" si="14"/>
      </c>
      <c r="AB19" s="104">
        <f>IF(W19="","",INDEX('ポイント表'!$B$2:$Z$26,MATCH('Bクラス月別'!U19,'ポイント表'!$A$2:$A$26,0),MATCH('Bクラス月別'!V19,'ポイント表'!$B$1:$Z$1,0)))</f>
      </c>
      <c r="AC19" s="86">
        <f>IF(W19="","",INDEX('ポイント表'!$B$2:$Z$26,MATCH('Bクラス月別'!Y19,'ポイント表'!$A$2:$A$26,0),MATCH('Bクラス月別'!Z19,'ポイント表'!$B$1:$Z$1,0)))</f>
      </c>
      <c r="AD19" s="84">
        <f t="shared" si="15"/>
      </c>
      <c r="AE19" s="92">
        <f t="shared" si="16"/>
      </c>
      <c r="AF19" s="97">
        <f>IF('【入力】Gross・HC'!H33="","",'【入力】Gross・HC'!H33)</f>
      </c>
      <c r="AG19" s="85">
        <f>IF('【入力】Gross・HC'!I33="","",'【入力】Gross・HC'!I33)</f>
      </c>
      <c r="AH19" s="97">
        <f t="shared" si="17"/>
      </c>
      <c r="AI19" s="92">
        <f t="shared" si="18"/>
      </c>
      <c r="AJ19" s="85">
        <f t="shared" si="19"/>
      </c>
      <c r="AK19" s="104">
        <f>IF(AF19="","",INDEX('ポイント表'!$B$2:$Z$26,MATCH('Bクラス月別'!AD19,'ポイント表'!$A$2:$A$26,0),MATCH('Bクラス月別'!AE19,'ポイント表'!$B$1:$Z$1,0)))</f>
      </c>
      <c r="AL19" s="86">
        <f>IF(AF19="","",INDEX('ポイント表'!$B$2:$Z$26,MATCH('Bクラス月別'!AH19,'ポイント表'!$A$2:$A$26,0),MATCH('Bクラス月別'!AI19,'ポイント表'!$B$1:$Z$1,0)))</f>
      </c>
      <c r="AM19" s="82">
        <f t="shared" si="20"/>
      </c>
      <c r="AN19" s="93">
        <f t="shared" si="21"/>
      </c>
      <c r="AO19" s="98">
        <f>IF('【入力】Gross・HC'!J33="","",'【入力】Gross・HC'!J33)</f>
      </c>
      <c r="AP19" s="78">
        <f>IF('【入力】Gross・HC'!K33="","",'【入力】Gross・HC'!K33)</f>
      </c>
      <c r="AQ19" s="98">
        <f t="shared" si="22"/>
      </c>
      <c r="AR19" s="93">
        <f t="shared" si="23"/>
      </c>
      <c r="AS19" s="78">
        <f t="shared" si="24"/>
      </c>
      <c r="AT19" s="136">
        <f>IF(AO19="","",INDEX('ポイント表'!$B$2:$Z$26,MATCH('Bクラス月別'!AM19,'ポイント表'!$A$2:$A$26,0),MATCH('Bクラス月別'!AN19,'ポイント表'!$B$1:$Z$1,0)))</f>
      </c>
      <c r="AU19" s="79">
        <f>IF(AO19="","",INDEX('ポイント表'!$B$2:$Z$26,MATCH('Bクラス月別'!AQ19,'ポイント表'!$A$2:$A$26,0),MATCH('Bクラス月別'!AR19,'ポイント表'!$B$1:$Z$1,0)))</f>
      </c>
      <c r="AV19" s="84">
        <f t="shared" si="25"/>
        <v>7</v>
      </c>
      <c r="AW19" s="92">
        <f t="shared" si="26"/>
        <v>2</v>
      </c>
      <c r="AX19" s="97">
        <f>IF('【入力】Gross・HC'!L33="","",'【入力】Gross・HC'!L33)</f>
        <v>89</v>
      </c>
      <c r="AY19" s="85">
        <f>IF('【入力】Gross・HC'!M33="","",'【入力】Gross・HC'!M33)</f>
      </c>
      <c r="AZ19" s="97" t="e">
        <f t="shared" si="27"/>
        <v>#VALUE!</v>
      </c>
      <c r="BA19" s="92">
        <f t="shared" si="28"/>
        <v>13</v>
      </c>
      <c r="BB19" s="85" t="e">
        <f t="shared" si="29"/>
        <v>#VALUE!</v>
      </c>
      <c r="BC19" s="104">
        <f>IF(AX19="","",INDEX('ポイント表'!$B$2:$Z$26,MATCH('Bクラス月別'!AV19,'ポイント表'!$A$2:$A$26,0),MATCH('Bクラス月別'!AW19,'ポイント表'!$B$1:$Z$1,0)))</f>
        <v>6</v>
      </c>
      <c r="BD19" s="86" t="e">
        <f>IF(AX19="","",INDEX('ポイント表'!$B$2:$Z$26,MATCH('Bクラス月別'!AZ19,'ポイント表'!$A$2:$A$26,0),MATCH('Bクラス月別'!BA19,'ポイント表'!$B$1:$Z$1,0)))</f>
        <v>#VALUE!</v>
      </c>
      <c r="BE19" s="82">
        <f t="shared" si="30"/>
      </c>
      <c r="BF19" s="93">
        <f t="shared" si="31"/>
      </c>
      <c r="BG19" s="98">
        <f>IF('【入力】Gross・HC'!N33="","",'【入力】Gross・HC'!N33)</f>
      </c>
      <c r="BH19" s="78">
        <f>IF('【入力】Gross・HC'!O33="","",'【入力】Gross・HC'!O33)</f>
      </c>
      <c r="BI19" s="98">
        <f t="shared" si="32"/>
      </c>
      <c r="BJ19" s="93">
        <f t="shared" si="33"/>
      </c>
      <c r="BK19" s="78">
        <f t="shared" si="34"/>
      </c>
      <c r="BL19" s="136">
        <f>IF(BG19="","",INDEX('ポイント表'!$B$2:$Z$26,MATCH('Bクラス月別'!BE19,'ポイント表'!$A$2:$A$26,0),MATCH('Bクラス月別'!BF19,'ポイント表'!$B$1:$Z$1,0)))</f>
      </c>
      <c r="BM19" s="79">
        <f>IF(BG19="","",INDEX('ポイント表'!$B$2:$Z$26,MATCH('Bクラス月別'!BI19,'ポイント表'!$A$2:$A$26,0),MATCH('Bクラス月別'!BJ19,'ポイント表'!$B$1:$Z$1,0)))</f>
      </c>
      <c r="BN19" s="82">
        <f t="shared" si="35"/>
      </c>
      <c r="BO19" s="93">
        <f t="shared" si="36"/>
      </c>
      <c r="BP19" s="98">
        <f>IF('【入力】Gross・HC'!P33="","",'【入力】Gross・HC'!P33)</f>
      </c>
      <c r="BQ19" s="78">
        <f>IF('【入力】Gross・HC'!Q33="","",'【入力】Gross・HC'!Q33)</f>
      </c>
      <c r="BR19" s="98">
        <f t="shared" si="37"/>
      </c>
      <c r="BS19" s="93">
        <f t="shared" si="38"/>
      </c>
      <c r="BT19" s="78">
        <f t="shared" si="39"/>
      </c>
      <c r="BU19" s="136">
        <f>IF(BP19="","",INDEX('ポイント表'!$B$2:$Z$26,MATCH('Bクラス月別'!BN19,'ポイント表'!$A$2:$A$26,0),MATCH('Bクラス月別'!BO19,'ポイント表'!$B$1:$Z$1,0)))</f>
      </c>
      <c r="BV19" s="79">
        <f>IF(BP19="","",INDEX('ポイント表'!$B$2:$Z$26,MATCH('Bクラス月別'!BR19,'ポイント表'!$A$2:$A$26,0),MATCH('Bクラス月別'!BS19,'ポイント表'!$B$1:$Z$1,0)))</f>
      </c>
      <c r="BW19" s="82">
        <f t="shared" si="40"/>
      </c>
      <c r="BX19" s="93">
        <f t="shared" si="41"/>
      </c>
      <c r="BY19" s="98">
        <f>IF('【入力】Gross・HC'!R33="","",'【入力】Gross・HC'!R33)</f>
      </c>
      <c r="BZ19" s="78">
        <f>IF('【入力】Gross・HC'!S33="","",'【入力】Gross・HC'!S33)</f>
      </c>
      <c r="CA19" s="98">
        <f t="shared" si="42"/>
      </c>
      <c r="CB19" s="93">
        <f t="shared" si="43"/>
      </c>
      <c r="CC19" s="78">
        <f t="shared" si="44"/>
      </c>
      <c r="CD19" s="136">
        <f>IF(BY19="","",INDEX('ポイント表'!$B$2:$Z$26,MATCH('Bクラス月別'!BW19,'ポイント表'!$A$2:$A$26,0),MATCH('Bクラス月別'!BX19,'ポイント表'!$B$1:$Z$1,0)))</f>
      </c>
      <c r="CE19" s="79">
        <f>IF(BY19="","",INDEX('ポイント表'!$B$2:$Z$26,MATCH('Bクラス月別'!CA19,'ポイント表'!$A$2:$A$26,0),MATCH('Bクラス月別'!CB19,'ポイント表'!$B$1:$Z$1,0)))</f>
      </c>
      <c r="CF19" s="84">
        <f t="shared" si="45"/>
      </c>
      <c r="CG19" s="92">
        <f t="shared" si="46"/>
      </c>
      <c r="CH19" s="97">
        <f>IF('【入力】Gross・HC'!T33="","",'【入力】Gross・HC'!T33)</f>
      </c>
      <c r="CI19" s="85">
        <f>IF('【入力】Gross・HC'!U33="","",'【入力】Gross・HC'!U33)</f>
      </c>
      <c r="CJ19" s="97">
        <f t="shared" si="47"/>
      </c>
      <c r="CK19" s="92">
        <f t="shared" si="48"/>
      </c>
      <c r="CL19" s="85">
        <f t="shared" si="49"/>
      </c>
      <c r="CM19" s="104">
        <f>IF(CH19="","",INDEX('ポイント表'!$B$2:$Z$26,MATCH('Bクラス月別'!CF19,'ポイント表'!$A$2:$A$26,0),MATCH('Bクラス月別'!CG19,'ポイント表'!$B$1:$Z$1,0)))</f>
      </c>
      <c r="CN19" s="86">
        <f>IF(CH19="","",INDEX('ポイント表'!$B$2:$Z$26,MATCH('Bクラス月別'!CJ19,'ポイント表'!$A$2:$A$26,0),MATCH('Bクラス月別'!CK19,'ポイント表'!$B$1:$Z$1,0)))</f>
      </c>
      <c r="CO19" s="82">
        <f t="shared" si="50"/>
      </c>
      <c r="CP19" s="93">
        <f t="shared" si="51"/>
      </c>
      <c r="CQ19" s="98">
        <f>IF('【入力】Gross・HC'!V33="","",'【入力】Gross・HC'!V33)</f>
      </c>
      <c r="CR19" s="78">
        <f>IF('【入力】Gross・HC'!W33="","",'【入力】Gross・HC'!W33)</f>
      </c>
      <c r="CS19" s="98">
        <f t="shared" si="52"/>
      </c>
      <c r="CT19" s="93">
        <f t="shared" si="53"/>
      </c>
      <c r="CU19" s="78">
        <f t="shared" si="54"/>
      </c>
      <c r="CV19" s="136">
        <f>IF(CQ19="","",INDEX('ポイント表'!$B$2:$Z$26,MATCH('Bクラス月別'!CO19,'ポイント表'!$A$2:$A$26,0),MATCH('Bクラス月別'!CP19,'ポイント表'!$B$1:$Z$1,0)))</f>
      </c>
      <c r="CW19" s="79">
        <f>IF(CQ19="","",INDEX('ポイント表'!$B$2:$Z$26,MATCH('Bクラス月別'!CS19,'ポイント表'!$A$2:$A$26,0),MATCH('Bクラス月別'!CT19,'ポイント表'!$B$1:$Z$1,0)))</f>
      </c>
      <c r="CX19" s="84">
        <f t="shared" si="55"/>
      </c>
      <c r="CY19" s="92">
        <f t="shared" si="56"/>
      </c>
      <c r="CZ19" s="97">
        <f>IF('【入力】Gross・HC'!X33="","",'【入力】Gross・HC'!X33)</f>
      </c>
      <c r="DA19" s="85">
        <f>IF('【入力】Gross・HC'!Y33="","",'【入力】Gross・HC'!Y33)</f>
      </c>
      <c r="DB19" s="97">
        <f t="shared" si="57"/>
      </c>
      <c r="DC19" s="92">
        <f t="shared" si="58"/>
      </c>
      <c r="DD19" s="85">
        <f t="shared" si="59"/>
      </c>
      <c r="DE19" s="104">
        <f>IF(CZ19="","",INDEX('ポイント表'!$B$2:$Z$26,MATCH('Bクラス月別'!CX19,'ポイント表'!$A$2:$A$26,0),MATCH('Bクラス月別'!CY19,'ポイント表'!$B$1:$Z$1,0)))</f>
      </c>
      <c r="DF19" s="104">
        <f>IF(CZ19="","",INDEX('ポイント表'!$B$2:$Z$26,MATCH('Bクラス月別'!DB19,'ポイント表'!$A$2:$A$26,0),MATCH('Bクラス月別'!DC19,'ポイント表'!$B$1:$Z$1,0)))</f>
      </c>
      <c r="DG19" s="141">
        <f t="shared" si="60"/>
        <v>21</v>
      </c>
      <c r="DH19" s="98">
        <f t="shared" si="61"/>
        <v>11</v>
      </c>
      <c r="DI19" s="143" t="e">
        <f t="shared" si="62"/>
        <v>#VALUE!</v>
      </c>
      <c r="DJ19" s="130" t="e">
        <f t="shared" si="63"/>
        <v>#VALUE!</v>
      </c>
    </row>
    <row r="20" spans="1:114" ht="11.25">
      <c r="A20" s="1">
        <f>メンバー!C33</f>
        <v>0</v>
      </c>
      <c r="B20" s="10" t="str">
        <f>メンバー!A33</f>
        <v>中村 英彦</v>
      </c>
      <c r="C20" s="84">
        <f t="shared" si="0"/>
      </c>
      <c r="D20" s="92">
        <f t="shared" si="1"/>
      </c>
      <c r="E20" s="97">
        <f>IF('【入力】Gross・HC'!B34="","",'【入力】Gross・HC'!B34)</f>
      </c>
      <c r="F20" s="85">
        <f>IF('【入力】Gross・HC'!C34="","",'【入力】Gross・HC'!C34)</f>
      </c>
      <c r="G20" s="97">
        <f t="shared" si="2"/>
      </c>
      <c r="H20" s="92">
        <f t="shared" si="3"/>
      </c>
      <c r="I20" s="85">
        <f t="shared" si="4"/>
      </c>
      <c r="J20" s="104">
        <f>IF(E20="","",INDEX('ポイント表'!$B$2:$Z$26,MATCH('Bクラス月別'!C20,'ポイント表'!$A$2:$A$26,0),MATCH('Bクラス月別'!D20,'ポイント表'!$B$1:$Z$1,0)))</f>
      </c>
      <c r="K20" s="86">
        <f>IF(E20="","",INDEX('ポイント表'!$B$2:$Z$26,MATCH('Bクラス月別'!G20,'ポイント表'!$A$2:$A$26,0),MATCH('Bクラス月別'!H20,'ポイント表'!$B$1:$Z$1,0)))</f>
      </c>
      <c r="L20" s="84">
        <f t="shared" si="5"/>
        <v>6</v>
      </c>
      <c r="M20" s="92">
        <f t="shared" si="6"/>
        <v>1</v>
      </c>
      <c r="N20" s="97">
        <f>IF('【入力】Gross・HC'!D34="","",'【入力】Gross・HC'!D34)</f>
        <v>92</v>
      </c>
      <c r="O20" s="85">
        <f>IF('【入力】Gross・HC'!E34="","",'【入力】Gross・HC'!E34)</f>
      </c>
      <c r="P20" s="97" t="e">
        <f t="shared" si="7"/>
        <v>#VALUE!</v>
      </c>
      <c r="Q20" s="92">
        <f t="shared" si="8"/>
        <v>10</v>
      </c>
      <c r="R20" s="85" t="e">
        <f t="shared" si="9"/>
        <v>#VALUE!</v>
      </c>
      <c r="S20" s="104">
        <f>IF(N20="","",INDEX('ポイント表'!$B$2:$Z$26,MATCH('Bクラス月別'!L20,'ポイント表'!$A$2:$A$26,0),MATCH('Bクラス月別'!M20,'ポイント表'!$B$1:$Z$1,0)))</f>
        <v>9</v>
      </c>
      <c r="T20" s="86" t="e">
        <f>IF(N20="","",INDEX('ポイント表'!$B$2:$Z$26,MATCH('Bクラス月別'!P20,'ポイント表'!$A$2:$A$26,0),MATCH('Bクラス月別'!Q20,'ポイント表'!$B$1:$Z$1,0)))</f>
        <v>#VALUE!</v>
      </c>
      <c r="U20" s="84">
        <f t="shared" si="10"/>
      </c>
      <c r="V20" s="92">
        <f t="shared" si="11"/>
      </c>
      <c r="W20" s="97">
        <f>IF('【入力】Gross・HC'!F34="","",'【入力】Gross・HC'!F34)</f>
      </c>
      <c r="X20" s="85">
        <f>IF('【入力】Gross・HC'!G34="","",'【入力】Gross・HC'!G34)</f>
      </c>
      <c r="Y20" s="97">
        <f t="shared" si="12"/>
      </c>
      <c r="Z20" s="92">
        <f t="shared" si="13"/>
      </c>
      <c r="AA20" s="85">
        <f t="shared" si="14"/>
      </c>
      <c r="AB20" s="104">
        <f>IF(W20="","",INDEX('ポイント表'!$B$2:$Z$26,MATCH('Bクラス月別'!U20,'ポイント表'!$A$2:$A$26,0),MATCH('Bクラス月別'!V20,'ポイント表'!$B$1:$Z$1,0)))</f>
      </c>
      <c r="AC20" s="86">
        <f>IF(W20="","",INDEX('ポイント表'!$B$2:$Z$26,MATCH('Bクラス月別'!Y20,'ポイント表'!$A$2:$A$26,0),MATCH('Bクラス月別'!Z20,'ポイント表'!$B$1:$Z$1,0)))</f>
      </c>
      <c r="AD20" s="84">
        <f t="shared" si="15"/>
      </c>
      <c r="AE20" s="92">
        <f t="shared" si="16"/>
      </c>
      <c r="AF20" s="97">
        <f>IF('【入力】Gross・HC'!H34="","",'【入力】Gross・HC'!H34)</f>
      </c>
      <c r="AG20" s="85">
        <f>IF('【入力】Gross・HC'!I34="","",'【入力】Gross・HC'!I34)</f>
      </c>
      <c r="AH20" s="97">
        <f t="shared" si="17"/>
      </c>
      <c r="AI20" s="92">
        <f t="shared" si="18"/>
      </c>
      <c r="AJ20" s="85">
        <f t="shared" si="19"/>
      </c>
      <c r="AK20" s="104">
        <f>IF(AF20="","",INDEX('ポイント表'!$B$2:$Z$26,MATCH('Bクラス月別'!AD20,'ポイント表'!$A$2:$A$26,0),MATCH('Bクラス月別'!AE20,'ポイント表'!$B$1:$Z$1,0)))</f>
      </c>
      <c r="AL20" s="86">
        <f>IF(AF20="","",INDEX('ポイント表'!$B$2:$Z$26,MATCH('Bクラス月別'!AH20,'ポイント表'!$A$2:$A$26,0),MATCH('Bクラス月別'!AI20,'ポイント表'!$B$1:$Z$1,0)))</f>
      </c>
      <c r="AM20" s="82">
        <f t="shared" si="20"/>
      </c>
      <c r="AN20" s="93">
        <f t="shared" si="21"/>
      </c>
      <c r="AO20" s="98">
        <f>IF('【入力】Gross・HC'!J34="","",'【入力】Gross・HC'!J34)</f>
      </c>
      <c r="AP20" s="78">
        <f>IF('【入力】Gross・HC'!K34="","",'【入力】Gross・HC'!K34)</f>
      </c>
      <c r="AQ20" s="98">
        <f t="shared" si="22"/>
      </c>
      <c r="AR20" s="93">
        <f t="shared" si="23"/>
      </c>
      <c r="AS20" s="78">
        <f t="shared" si="24"/>
      </c>
      <c r="AT20" s="136">
        <f>IF(AO20="","",INDEX('ポイント表'!$B$2:$Z$26,MATCH('Bクラス月別'!AM20,'ポイント表'!$A$2:$A$26,0),MATCH('Bクラス月別'!AN20,'ポイント表'!$B$1:$Z$1,0)))</f>
      </c>
      <c r="AU20" s="79">
        <f>IF(AO20="","",INDEX('ポイント表'!$B$2:$Z$26,MATCH('Bクラス月別'!AQ20,'ポイント表'!$A$2:$A$26,0),MATCH('Bクラス月別'!AR20,'ポイント表'!$B$1:$Z$1,0)))</f>
      </c>
      <c r="AV20" s="84">
        <f t="shared" si="25"/>
        <v>6</v>
      </c>
      <c r="AW20" s="92">
        <f t="shared" si="26"/>
        <v>1</v>
      </c>
      <c r="AX20" s="97">
        <f>IF('【入力】Gross・HC'!L34="","",'【入力】Gross・HC'!L34)</f>
        <v>85</v>
      </c>
      <c r="AY20" s="85">
        <f>IF('【入力】Gross・HC'!M34="","",'【入力】Gross・HC'!M34)</f>
      </c>
      <c r="AZ20" s="97" t="e">
        <f t="shared" si="27"/>
        <v>#VALUE!</v>
      </c>
      <c r="BA20" s="92">
        <f t="shared" si="28"/>
        <v>13</v>
      </c>
      <c r="BB20" s="85" t="e">
        <f t="shared" si="29"/>
        <v>#VALUE!</v>
      </c>
      <c r="BC20" s="104">
        <f>IF(AX20="","",INDEX('ポイント表'!$B$2:$Z$26,MATCH('Bクラス月別'!AV20,'ポイント表'!$A$2:$A$26,0),MATCH('Bクラス月別'!AW20,'ポイント表'!$B$1:$Z$1,0)))</f>
        <v>9</v>
      </c>
      <c r="BD20" s="86" t="e">
        <f>IF(AX20="","",INDEX('ポイント表'!$B$2:$Z$26,MATCH('Bクラス月別'!AZ20,'ポイント表'!$A$2:$A$26,0),MATCH('Bクラス月別'!BA20,'ポイント表'!$B$1:$Z$1,0)))</f>
        <v>#VALUE!</v>
      </c>
      <c r="BE20" s="82">
        <f t="shared" si="30"/>
      </c>
      <c r="BF20" s="93">
        <f t="shared" si="31"/>
      </c>
      <c r="BG20" s="98">
        <f>IF('【入力】Gross・HC'!N34="","",'【入力】Gross・HC'!N34)</f>
      </c>
      <c r="BH20" s="78">
        <f>IF('【入力】Gross・HC'!O34="","",'【入力】Gross・HC'!O34)</f>
      </c>
      <c r="BI20" s="98">
        <f t="shared" si="32"/>
      </c>
      <c r="BJ20" s="93">
        <f t="shared" si="33"/>
      </c>
      <c r="BK20" s="78">
        <f t="shared" si="34"/>
      </c>
      <c r="BL20" s="136">
        <f>IF(BG20="","",INDEX('ポイント表'!$B$2:$Z$26,MATCH('Bクラス月別'!BE20,'ポイント表'!$A$2:$A$26,0),MATCH('Bクラス月別'!BF20,'ポイント表'!$B$1:$Z$1,0)))</f>
      </c>
      <c r="BM20" s="79">
        <f>IF(BG20="","",INDEX('ポイント表'!$B$2:$Z$26,MATCH('Bクラス月別'!BI20,'ポイント表'!$A$2:$A$26,0),MATCH('Bクラス月別'!BJ20,'ポイント表'!$B$1:$Z$1,0)))</f>
      </c>
      <c r="BN20" s="82">
        <f t="shared" si="35"/>
      </c>
      <c r="BO20" s="93">
        <f t="shared" si="36"/>
      </c>
      <c r="BP20" s="98">
        <f>IF('【入力】Gross・HC'!P34="","",'【入力】Gross・HC'!P34)</f>
      </c>
      <c r="BQ20" s="78">
        <f>IF('【入力】Gross・HC'!Q34="","",'【入力】Gross・HC'!Q34)</f>
      </c>
      <c r="BR20" s="98">
        <f t="shared" si="37"/>
      </c>
      <c r="BS20" s="93">
        <f t="shared" si="38"/>
      </c>
      <c r="BT20" s="78">
        <f t="shared" si="39"/>
      </c>
      <c r="BU20" s="136">
        <f>IF(BP20="","",INDEX('ポイント表'!$B$2:$Z$26,MATCH('Bクラス月別'!BN20,'ポイント表'!$A$2:$A$26,0),MATCH('Bクラス月別'!BO20,'ポイント表'!$B$1:$Z$1,0)))</f>
      </c>
      <c r="BV20" s="79">
        <f>IF(BP20="","",INDEX('ポイント表'!$B$2:$Z$26,MATCH('Bクラス月別'!BR20,'ポイント表'!$A$2:$A$26,0),MATCH('Bクラス月別'!BS20,'ポイント表'!$B$1:$Z$1,0)))</f>
      </c>
      <c r="BW20" s="82">
        <f t="shared" si="40"/>
      </c>
      <c r="BX20" s="93">
        <f t="shared" si="41"/>
      </c>
      <c r="BY20" s="98">
        <f>IF('【入力】Gross・HC'!R34="","",'【入力】Gross・HC'!R34)</f>
      </c>
      <c r="BZ20" s="78">
        <f>IF('【入力】Gross・HC'!S34="","",'【入力】Gross・HC'!S34)</f>
      </c>
      <c r="CA20" s="98">
        <f t="shared" si="42"/>
      </c>
      <c r="CB20" s="93">
        <f t="shared" si="43"/>
      </c>
      <c r="CC20" s="78">
        <f t="shared" si="44"/>
      </c>
      <c r="CD20" s="136">
        <f>IF(BY20="","",INDEX('ポイント表'!$B$2:$Z$26,MATCH('Bクラス月別'!BW20,'ポイント表'!$A$2:$A$26,0),MATCH('Bクラス月別'!BX20,'ポイント表'!$B$1:$Z$1,0)))</f>
      </c>
      <c r="CE20" s="79">
        <f>IF(BY20="","",INDEX('ポイント表'!$B$2:$Z$26,MATCH('Bクラス月別'!CA20,'ポイント表'!$A$2:$A$26,0),MATCH('Bクラス月別'!CB20,'ポイント表'!$B$1:$Z$1,0)))</f>
      </c>
      <c r="CF20" s="84">
        <f t="shared" si="45"/>
      </c>
      <c r="CG20" s="92">
        <f t="shared" si="46"/>
      </c>
      <c r="CH20" s="97">
        <f>IF('【入力】Gross・HC'!T34="","",'【入力】Gross・HC'!T34)</f>
      </c>
      <c r="CI20" s="85">
        <f>IF('【入力】Gross・HC'!U34="","",'【入力】Gross・HC'!U34)</f>
      </c>
      <c r="CJ20" s="97">
        <f t="shared" si="47"/>
      </c>
      <c r="CK20" s="92">
        <f t="shared" si="48"/>
      </c>
      <c r="CL20" s="85">
        <f t="shared" si="49"/>
      </c>
      <c r="CM20" s="104">
        <f>IF(CH20="","",INDEX('ポイント表'!$B$2:$Z$26,MATCH('Bクラス月別'!CF20,'ポイント表'!$A$2:$A$26,0),MATCH('Bクラス月別'!CG20,'ポイント表'!$B$1:$Z$1,0)))</f>
      </c>
      <c r="CN20" s="86">
        <f>IF(CH20="","",INDEX('ポイント表'!$B$2:$Z$26,MATCH('Bクラス月別'!CJ20,'ポイント表'!$A$2:$A$26,0),MATCH('Bクラス月別'!CK20,'ポイント表'!$B$1:$Z$1,0)))</f>
      </c>
      <c r="CO20" s="82">
        <f t="shared" si="50"/>
      </c>
      <c r="CP20" s="93">
        <f t="shared" si="51"/>
      </c>
      <c r="CQ20" s="98">
        <f>IF('【入力】Gross・HC'!V34="","",'【入力】Gross・HC'!V34)</f>
      </c>
      <c r="CR20" s="78">
        <f>IF('【入力】Gross・HC'!W34="","",'【入力】Gross・HC'!W34)</f>
      </c>
      <c r="CS20" s="98">
        <f t="shared" si="52"/>
      </c>
      <c r="CT20" s="93">
        <f t="shared" si="53"/>
      </c>
      <c r="CU20" s="78">
        <f t="shared" si="54"/>
      </c>
      <c r="CV20" s="136">
        <f>IF(CQ20="","",INDEX('ポイント表'!$B$2:$Z$26,MATCH('Bクラス月別'!CO20,'ポイント表'!$A$2:$A$26,0),MATCH('Bクラス月別'!CP20,'ポイント表'!$B$1:$Z$1,0)))</f>
      </c>
      <c r="CW20" s="79">
        <f>IF(CQ20="","",INDEX('ポイント表'!$B$2:$Z$26,MATCH('Bクラス月別'!CS20,'ポイント表'!$A$2:$A$26,0),MATCH('Bクラス月別'!CT20,'ポイント表'!$B$1:$Z$1,0)))</f>
      </c>
      <c r="CX20" s="84">
        <f t="shared" si="55"/>
      </c>
      <c r="CY20" s="92">
        <f t="shared" si="56"/>
      </c>
      <c r="CZ20" s="97">
        <f>IF('【入力】Gross・HC'!X34="","",'【入力】Gross・HC'!X34)</f>
      </c>
      <c r="DA20" s="85">
        <f>IF('【入力】Gross・HC'!Y34="","",'【入力】Gross・HC'!Y34)</f>
      </c>
      <c r="DB20" s="97">
        <f t="shared" si="57"/>
      </c>
      <c r="DC20" s="92">
        <f t="shared" si="58"/>
      </c>
      <c r="DD20" s="85">
        <f t="shared" si="59"/>
      </c>
      <c r="DE20" s="104">
        <f>IF(CZ20="","",INDEX('ポイント表'!$B$2:$Z$26,MATCH('Bクラス月別'!CX20,'ポイント表'!$A$2:$A$26,0),MATCH('Bクラス月別'!CY20,'ポイント表'!$B$1:$Z$1,0)))</f>
      </c>
      <c r="DF20" s="104">
        <f>IF(CZ20="","",INDEX('ポイント表'!$B$2:$Z$26,MATCH('Bクラス月別'!DB20,'ポイント表'!$A$2:$A$26,0),MATCH('Bクラス月別'!DC20,'ポイント表'!$B$1:$Z$1,0)))</f>
      </c>
      <c r="DG20" s="141">
        <f t="shared" si="60"/>
        <v>18</v>
      </c>
      <c r="DH20" s="98">
        <f t="shared" si="61"/>
        <v>12</v>
      </c>
      <c r="DI20" s="143" t="e">
        <f t="shared" si="62"/>
        <v>#VALUE!</v>
      </c>
      <c r="DJ20" s="130" t="e">
        <f t="shared" si="63"/>
        <v>#VALUE!</v>
      </c>
    </row>
    <row r="21" spans="1:114" ht="11.25">
      <c r="A21" s="1">
        <f>メンバー!C34</f>
        <v>0</v>
      </c>
      <c r="B21" s="10" t="str">
        <f>メンバー!A34</f>
        <v>増本　禎</v>
      </c>
      <c r="C21" s="84">
        <f t="shared" si="0"/>
        <v>11</v>
      </c>
      <c r="D21" s="92">
        <f t="shared" si="1"/>
        <v>1</v>
      </c>
      <c r="E21" s="97">
        <f>IF('【入力】Gross・HC'!B35="","",'【入力】Gross・HC'!B35)</f>
        <v>105</v>
      </c>
      <c r="F21" s="85">
        <f>IF('【入力】Gross・HC'!C35="","",'【入力】Gross・HC'!C35)</f>
      </c>
      <c r="G21" s="97" t="e">
        <f t="shared" si="2"/>
        <v>#VALUE!</v>
      </c>
      <c r="H21" s="92">
        <f t="shared" si="3"/>
        <v>11</v>
      </c>
      <c r="I21" s="85" t="e">
        <f t="shared" si="4"/>
        <v>#VALUE!</v>
      </c>
      <c r="J21" s="104">
        <f>IF(E21="","",INDEX('ポイント表'!$B$2:$Z$26,MATCH('Bクラス月別'!C21,'ポイント表'!$A$2:$A$26,0),MATCH('Bクラス月別'!D21,'ポイント表'!$B$1:$Z$1,0)))</f>
        <v>0</v>
      </c>
      <c r="K21" s="86" t="e">
        <f>IF(E21="","",INDEX('ポイント表'!$B$2:$Z$26,MATCH('Bクラス月別'!G21,'ポイント表'!$A$2:$A$26,0),MATCH('Bクラス月別'!H21,'ポイント表'!$B$1:$Z$1,0)))</f>
        <v>#VALUE!</v>
      </c>
      <c r="L21" s="84">
        <f t="shared" si="5"/>
        <v>7</v>
      </c>
      <c r="M21" s="92">
        <f t="shared" si="6"/>
        <v>2</v>
      </c>
      <c r="N21" s="97">
        <f>IF('【入力】Gross・HC'!D35="","",'【入力】Gross・HC'!D35)</f>
        <v>94</v>
      </c>
      <c r="O21" s="85">
        <f>IF('【入力】Gross・HC'!E35="","",'【入力】Gross・HC'!E35)</f>
      </c>
      <c r="P21" s="97" t="e">
        <f t="shared" si="7"/>
        <v>#VALUE!</v>
      </c>
      <c r="Q21" s="92">
        <f t="shared" si="8"/>
        <v>10</v>
      </c>
      <c r="R21" s="85" t="e">
        <f t="shared" si="9"/>
        <v>#VALUE!</v>
      </c>
      <c r="S21" s="104">
        <f>IF(N21="","",INDEX('ポイント表'!$B$2:$Z$26,MATCH('Bクラス月別'!L21,'ポイント表'!$A$2:$A$26,0),MATCH('Bクラス月別'!M21,'ポイント表'!$B$1:$Z$1,0)))</f>
        <v>6</v>
      </c>
      <c r="T21" s="86" t="e">
        <f>IF(N21="","",INDEX('ポイント表'!$B$2:$Z$26,MATCH('Bクラス月別'!P21,'ポイント表'!$A$2:$A$26,0),MATCH('Bクラス月別'!Q21,'ポイント表'!$B$1:$Z$1,0)))</f>
        <v>#VALUE!</v>
      </c>
      <c r="U21" s="84">
        <f t="shared" si="10"/>
      </c>
      <c r="V21" s="92">
        <f t="shared" si="11"/>
      </c>
      <c r="W21" s="97">
        <f>IF('【入力】Gross・HC'!F35="","",'【入力】Gross・HC'!F35)</f>
      </c>
      <c r="X21" s="85">
        <f>IF('【入力】Gross・HC'!G35="","",'【入力】Gross・HC'!G35)</f>
      </c>
      <c r="Y21" s="97">
        <f t="shared" si="12"/>
      </c>
      <c r="Z21" s="92">
        <f t="shared" si="13"/>
      </c>
      <c r="AA21" s="85">
        <f t="shared" si="14"/>
      </c>
      <c r="AB21" s="104">
        <f>IF(W21="","",INDEX('ポイント表'!$B$2:$Z$26,MATCH('Bクラス月別'!U21,'ポイント表'!$A$2:$A$26,0),MATCH('Bクラス月別'!V21,'ポイント表'!$B$1:$Z$1,0)))</f>
      </c>
      <c r="AC21" s="86">
        <f>IF(W21="","",INDEX('ポイント表'!$B$2:$Z$26,MATCH('Bクラス月別'!Y21,'ポイント表'!$A$2:$A$26,0),MATCH('Bクラス月別'!Z21,'ポイント表'!$B$1:$Z$1,0)))</f>
      </c>
      <c r="AD21" s="84">
        <f t="shared" si="15"/>
        <v>6</v>
      </c>
      <c r="AE21" s="92">
        <f t="shared" si="16"/>
        <v>1</v>
      </c>
      <c r="AF21" s="97">
        <f>IF('【入力】Gross・HC'!H35="","",'【入力】Gross・HC'!H35)</f>
        <v>100</v>
      </c>
      <c r="AG21" s="85">
        <f>IF('【入力】Gross・HC'!I35="","",'【入力】Gross・HC'!I35)</f>
      </c>
      <c r="AH21" s="97" t="e">
        <f t="shared" si="17"/>
        <v>#VALUE!</v>
      </c>
      <c r="AI21" s="92">
        <f t="shared" si="18"/>
        <v>6</v>
      </c>
      <c r="AJ21" s="85" t="e">
        <f t="shared" si="19"/>
        <v>#VALUE!</v>
      </c>
      <c r="AK21" s="104">
        <f>IF(AF21="","",INDEX('ポイント表'!$B$2:$Z$26,MATCH('Bクラス月別'!AD21,'ポイント表'!$A$2:$A$26,0),MATCH('Bクラス月別'!AE21,'ポイント表'!$B$1:$Z$1,0)))</f>
        <v>9</v>
      </c>
      <c r="AL21" s="86" t="e">
        <f>IF(AF21="","",INDEX('ポイント表'!$B$2:$Z$26,MATCH('Bクラス月別'!AH21,'ポイント表'!$A$2:$A$26,0),MATCH('Bクラス月別'!AI21,'ポイント表'!$B$1:$Z$1,0)))</f>
        <v>#VALUE!</v>
      </c>
      <c r="AM21" s="82">
        <f t="shared" si="20"/>
      </c>
      <c r="AN21" s="93">
        <f t="shared" si="21"/>
      </c>
      <c r="AO21" s="98">
        <f>IF('【入力】Gross・HC'!J35="","",'【入力】Gross・HC'!J35)</f>
      </c>
      <c r="AP21" s="78">
        <f>IF('【入力】Gross・HC'!K35="","",'【入力】Gross・HC'!K35)</f>
      </c>
      <c r="AQ21" s="98">
        <f t="shared" si="22"/>
      </c>
      <c r="AR21" s="93">
        <f t="shared" si="23"/>
      </c>
      <c r="AS21" s="78">
        <f t="shared" si="24"/>
      </c>
      <c r="AT21" s="136">
        <f>IF(AO21="","",INDEX('ポイント表'!$B$2:$Z$26,MATCH('Bクラス月別'!AM21,'ポイント表'!$A$2:$A$26,0),MATCH('Bクラス月別'!AN21,'ポイント表'!$B$1:$Z$1,0)))</f>
      </c>
      <c r="AU21" s="79">
        <f>IF(AO21="","",INDEX('ポイント表'!$B$2:$Z$26,MATCH('Bクラス月別'!AQ21,'ポイント表'!$A$2:$A$26,0),MATCH('Bクラス月別'!AR21,'ポイント表'!$B$1:$Z$1,0)))</f>
      </c>
      <c r="AV21" s="84">
        <f t="shared" si="25"/>
      </c>
      <c r="AW21" s="92">
        <f t="shared" si="26"/>
      </c>
      <c r="AX21" s="97">
        <f>IF('【入力】Gross・HC'!L35="","",'【入力】Gross・HC'!L35)</f>
      </c>
      <c r="AY21" s="85">
        <f>IF('【入力】Gross・HC'!M35="","",'【入力】Gross・HC'!M35)</f>
      </c>
      <c r="AZ21" s="97">
        <f t="shared" si="27"/>
      </c>
      <c r="BA21" s="92">
        <f t="shared" si="28"/>
      </c>
      <c r="BB21" s="85">
        <f t="shared" si="29"/>
      </c>
      <c r="BC21" s="104">
        <f>IF(AX21="","",INDEX('ポイント表'!$B$2:$Z$26,MATCH('Bクラス月別'!AV21,'ポイント表'!$A$2:$A$26,0),MATCH('Bクラス月別'!AW21,'ポイント表'!$B$1:$Z$1,0)))</f>
      </c>
      <c r="BD21" s="86">
        <f>IF(AX21="","",INDEX('ポイント表'!$B$2:$Z$26,MATCH('Bクラス月別'!AZ21,'ポイント表'!$A$2:$A$26,0),MATCH('Bクラス月別'!BA21,'ポイント表'!$B$1:$Z$1,0)))</f>
      </c>
      <c r="BE21" s="82">
        <f t="shared" si="30"/>
      </c>
      <c r="BF21" s="93">
        <f t="shared" si="31"/>
      </c>
      <c r="BG21" s="98">
        <f>IF('【入力】Gross・HC'!N35="","",'【入力】Gross・HC'!N35)</f>
      </c>
      <c r="BH21" s="78">
        <f>IF('【入力】Gross・HC'!O35="","",'【入力】Gross・HC'!O35)</f>
      </c>
      <c r="BI21" s="98">
        <f t="shared" si="32"/>
      </c>
      <c r="BJ21" s="93">
        <f t="shared" si="33"/>
      </c>
      <c r="BK21" s="78">
        <f t="shared" si="34"/>
      </c>
      <c r="BL21" s="136">
        <f>IF(BG21="","",INDEX('ポイント表'!$B$2:$Z$26,MATCH('Bクラス月別'!BE21,'ポイント表'!$A$2:$A$26,0),MATCH('Bクラス月別'!BF21,'ポイント表'!$B$1:$Z$1,0)))</f>
      </c>
      <c r="BM21" s="79">
        <f>IF(BG21="","",INDEX('ポイント表'!$B$2:$Z$26,MATCH('Bクラス月別'!BI21,'ポイント表'!$A$2:$A$26,0),MATCH('Bクラス月別'!BJ21,'ポイント表'!$B$1:$Z$1,0)))</f>
      </c>
      <c r="BN21" s="82">
        <f t="shared" si="35"/>
      </c>
      <c r="BO21" s="93">
        <f t="shared" si="36"/>
      </c>
      <c r="BP21" s="98">
        <f>IF('【入力】Gross・HC'!P35="","",'【入力】Gross・HC'!P35)</f>
      </c>
      <c r="BQ21" s="78">
        <f>IF('【入力】Gross・HC'!Q35="","",'【入力】Gross・HC'!Q35)</f>
      </c>
      <c r="BR21" s="98">
        <f t="shared" si="37"/>
      </c>
      <c r="BS21" s="93">
        <f t="shared" si="38"/>
      </c>
      <c r="BT21" s="78">
        <f t="shared" si="39"/>
      </c>
      <c r="BU21" s="136">
        <f>IF(BP21="","",INDEX('ポイント表'!$B$2:$Z$26,MATCH('Bクラス月別'!BN21,'ポイント表'!$A$2:$A$26,0),MATCH('Bクラス月別'!BO21,'ポイント表'!$B$1:$Z$1,0)))</f>
      </c>
      <c r="BV21" s="79">
        <f>IF(BP21="","",INDEX('ポイント表'!$B$2:$Z$26,MATCH('Bクラス月別'!BR21,'ポイント表'!$A$2:$A$26,0),MATCH('Bクラス月別'!BS21,'ポイント表'!$B$1:$Z$1,0)))</f>
      </c>
      <c r="BW21" s="82">
        <f t="shared" si="40"/>
      </c>
      <c r="BX21" s="93">
        <f t="shared" si="41"/>
      </c>
      <c r="BY21" s="98">
        <f>IF('【入力】Gross・HC'!R35="","",'【入力】Gross・HC'!R35)</f>
      </c>
      <c r="BZ21" s="78">
        <f>IF('【入力】Gross・HC'!S35="","",'【入力】Gross・HC'!S35)</f>
      </c>
      <c r="CA21" s="98">
        <f t="shared" si="42"/>
      </c>
      <c r="CB21" s="93">
        <f t="shared" si="43"/>
      </c>
      <c r="CC21" s="78">
        <f t="shared" si="44"/>
      </c>
      <c r="CD21" s="136">
        <f>IF(BY21="","",INDEX('ポイント表'!$B$2:$Z$26,MATCH('Bクラス月別'!BW21,'ポイント表'!$A$2:$A$26,0),MATCH('Bクラス月別'!BX21,'ポイント表'!$B$1:$Z$1,0)))</f>
      </c>
      <c r="CE21" s="79">
        <f>IF(BY21="","",INDEX('ポイント表'!$B$2:$Z$26,MATCH('Bクラス月別'!CA21,'ポイント表'!$A$2:$A$26,0),MATCH('Bクラス月別'!CB21,'ポイント表'!$B$1:$Z$1,0)))</f>
      </c>
      <c r="CF21" s="84">
        <f t="shared" si="45"/>
      </c>
      <c r="CG21" s="92">
        <f t="shared" si="46"/>
      </c>
      <c r="CH21" s="97">
        <f>IF('【入力】Gross・HC'!T35="","",'【入力】Gross・HC'!T35)</f>
      </c>
      <c r="CI21" s="85">
        <f>IF('【入力】Gross・HC'!U35="","",'【入力】Gross・HC'!U35)</f>
      </c>
      <c r="CJ21" s="97">
        <f t="shared" si="47"/>
      </c>
      <c r="CK21" s="92">
        <f t="shared" si="48"/>
      </c>
      <c r="CL21" s="85">
        <f t="shared" si="49"/>
      </c>
      <c r="CM21" s="104">
        <f>IF(CH21="","",INDEX('ポイント表'!$B$2:$Z$26,MATCH('Bクラス月別'!CF21,'ポイント表'!$A$2:$A$26,0),MATCH('Bクラス月別'!CG21,'ポイント表'!$B$1:$Z$1,0)))</f>
      </c>
      <c r="CN21" s="86">
        <f>IF(CH21="","",INDEX('ポイント表'!$B$2:$Z$26,MATCH('Bクラス月別'!CJ21,'ポイント表'!$A$2:$A$26,0),MATCH('Bクラス月別'!CK21,'ポイント表'!$B$1:$Z$1,0)))</f>
      </c>
      <c r="CO21" s="82">
        <f t="shared" si="50"/>
      </c>
      <c r="CP21" s="93">
        <f t="shared" si="51"/>
      </c>
      <c r="CQ21" s="98">
        <f>IF('【入力】Gross・HC'!V35="","",'【入力】Gross・HC'!V35)</f>
      </c>
      <c r="CR21" s="78">
        <f>IF('【入力】Gross・HC'!W35="","",'【入力】Gross・HC'!W35)</f>
      </c>
      <c r="CS21" s="98">
        <f t="shared" si="52"/>
      </c>
      <c r="CT21" s="93">
        <f t="shared" si="53"/>
      </c>
      <c r="CU21" s="78">
        <f t="shared" si="54"/>
      </c>
      <c r="CV21" s="136">
        <f>IF(CQ21="","",INDEX('ポイント表'!$B$2:$Z$26,MATCH('Bクラス月別'!CO21,'ポイント表'!$A$2:$A$26,0),MATCH('Bクラス月別'!CP21,'ポイント表'!$B$1:$Z$1,0)))</f>
      </c>
      <c r="CW21" s="79">
        <f>IF(CQ21="","",INDEX('ポイント表'!$B$2:$Z$26,MATCH('Bクラス月別'!CS21,'ポイント表'!$A$2:$A$26,0),MATCH('Bクラス月別'!CT21,'ポイント表'!$B$1:$Z$1,0)))</f>
      </c>
      <c r="CX21" s="84">
        <f t="shared" si="55"/>
      </c>
      <c r="CY21" s="92">
        <f t="shared" si="56"/>
      </c>
      <c r="CZ21" s="97">
        <f>IF('【入力】Gross・HC'!X35="","",'【入力】Gross・HC'!X35)</f>
      </c>
      <c r="DA21" s="85">
        <f>IF('【入力】Gross・HC'!Y35="","",'【入力】Gross・HC'!Y35)</f>
      </c>
      <c r="DB21" s="97">
        <f t="shared" si="57"/>
      </c>
      <c r="DC21" s="92">
        <f t="shared" si="58"/>
      </c>
      <c r="DD21" s="85">
        <f t="shared" si="59"/>
      </c>
      <c r="DE21" s="104">
        <f>IF(CZ21="","",INDEX('ポイント表'!$B$2:$Z$26,MATCH('Bクラス月別'!CX21,'ポイント表'!$A$2:$A$26,0),MATCH('Bクラス月別'!CY21,'ポイント表'!$B$1:$Z$1,0)))</f>
      </c>
      <c r="DF21" s="104">
        <f>IF(CZ21="","",INDEX('ポイント表'!$B$2:$Z$26,MATCH('Bクラス月別'!DB21,'ポイント表'!$A$2:$A$26,0),MATCH('Bクラス月別'!DC21,'ポイント表'!$B$1:$Z$1,0)))</f>
      </c>
      <c r="DG21" s="141">
        <f t="shared" si="60"/>
        <v>15</v>
      </c>
      <c r="DH21" s="98">
        <f t="shared" si="61"/>
        <v>13</v>
      </c>
      <c r="DI21" s="143" t="e">
        <f t="shared" si="62"/>
        <v>#VALUE!</v>
      </c>
      <c r="DJ21" s="130" t="e">
        <f t="shared" si="63"/>
        <v>#VALUE!</v>
      </c>
    </row>
    <row r="22" spans="1:114" ht="11.25">
      <c r="A22" s="1">
        <f>メンバー!C35</f>
        <v>0</v>
      </c>
      <c r="B22" s="10" t="str">
        <f>メンバー!A35</f>
        <v>藤田 和彦</v>
      </c>
      <c r="C22" s="84">
        <f t="shared" si="0"/>
      </c>
      <c r="D22" s="92">
        <f t="shared" si="1"/>
      </c>
      <c r="E22" s="97">
        <f>IF('【入力】Gross・HC'!B36="","",'【入力】Gross・HC'!B36)</f>
      </c>
      <c r="F22" s="85">
        <f>IF('【入力】Gross・HC'!C36="","",'【入力】Gross・HC'!C36)</f>
      </c>
      <c r="G22" s="97">
        <f t="shared" si="2"/>
      </c>
      <c r="H22" s="92">
        <f t="shared" si="3"/>
      </c>
      <c r="I22" s="85">
        <f t="shared" si="4"/>
      </c>
      <c r="J22" s="104">
        <f>IF(E22="","",INDEX('ポイント表'!$B$2:$Z$26,MATCH('Bクラス月別'!C22,'ポイント表'!$A$2:$A$26,0),MATCH('Bクラス月別'!D22,'ポイント表'!$B$1:$Z$1,0)))</f>
      </c>
      <c r="K22" s="86">
        <f>IF(E22="","",INDEX('ポイント表'!$B$2:$Z$26,MATCH('Bクラス月別'!G22,'ポイント表'!$A$2:$A$26,0),MATCH('Bクラス月別'!H22,'ポイント表'!$B$1:$Z$1,0)))</f>
      </c>
      <c r="L22" s="84">
        <f t="shared" si="5"/>
      </c>
      <c r="M22" s="92">
        <f t="shared" si="6"/>
      </c>
      <c r="N22" s="97">
        <f>IF('【入力】Gross・HC'!D36="","",'【入力】Gross・HC'!D36)</f>
      </c>
      <c r="O22" s="85">
        <f>IF('【入力】Gross・HC'!E36="","",'【入力】Gross・HC'!E36)</f>
      </c>
      <c r="P22" s="97">
        <f t="shared" si="7"/>
      </c>
      <c r="Q22" s="92">
        <f t="shared" si="8"/>
      </c>
      <c r="R22" s="85">
        <f t="shared" si="9"/>
      </c>
      <c r="S22" s="104">
        <f>IF(N22="","",INDEX('ポイント表'!$B$2:$Z$26,MATCH('Bクラス月別'!L22,'ポイント表'!$A$2:$A$26,0),MATCH('Bクラス月別'!M22,'ポイント表'!$B$1:$Z$1,0)))</f>
      </c>
      <c r="T22" s="86">
        <f>IF(N22="","",INDEX('ポイント表'!$B$2:$Z$26,MATCH('Bクラス月別'!P22,'ポイント表'!$A$2:$A$26,0),MATCH('Bクラス月別'!Q22,'ポイント表'!$B$1:$Z$1,0)))</f>
      </c>
      <c r="U22" s="84">
        <f t="shared" si="10"/>
      </c>
      <c r="V22" s="92">
        <f t="shared" si="11"/>
      </c>
      <c r="W22" s="97">
        <f>IF('【入力】Gross・HC'!F36="","",'【入力】Gross・HC'!F36)</f>
      </c>
      <c r="X22" s="85">
        <f>IF('【入力】Gross・HC'!G36="","",'【入力】Gross・HC'!G36)</f>
      </c>
      <c r="Y22" s="97">
        <f t="shared" si="12"/>
      </c>
      <c r="Z22" s="92">
        <f t="shared" si="13"/>
      </c>
      <c r="AA22" s="85">
        <f t="shared" si="14"/>
      </c>
      <c r="AB22" s="104">
        <f>IF(W22="","",INDEX('ポイント表'!$B$2:$Z$26,MATCH('Bクラス月別'!U22,'ポイント表'!$A$2:$A$26,0),MATCH('Bクラス月別'!V22,'ポイント表'!$B$1:$Z$1,0)))</f>
      </c>
      <c r="AC22" s="86">
        <f>IF(W22="","",INDEX('ポイント表'!$B$2:$Z$26,MATCH('Bクラス月別'!Y22,'ポイント表'!$A$2:$A$26,0),MATCH('Bクラス月別'!Z22,'ポイント表'!$B$1:$Z$1,0)))</f>
      </c>
      <c r="AD22" s="84">
        <f t="shared" si="15"/>
      </c>
      <c r="AE22" s="92">
        <f t="shared" si="16"/>
      </c>
      <c r="AF22" s="97">
        <f>IF('【入力】Gross・HC'!H36="","",'【入力】Gross・HC'!H36)</f>
      </c>
      <c r="AG22" s="85">
        <f>IF('【入力】Gross・HC'!I36="","",'【入力】Gross・HC'!I36)</f>
      </c>
      <c r="AH22" s="97">
        <f t="shared" si="17"/>
      </c>
      <c r="AI22" s="92">
        <f t="shared" si="18"/>
      </c>
      <c r="AJ22" s="85">
        <f t="shared" si="19"/>
      </c>
      <c r="AK22" s="104">
        <f>IF(AF22="","",INDEX('ポイント表'!$B$2:$Z$26,MATCH('Bクラス月別'!AD22,'ポイント表'!$A$2:$A$26,0),MATCH('Bクラス月別'!AE22,'ポイント表'!$B$1:$Z$1,0)))</f>
      </c>
      <c r="AL22" s="86">
        <f>IF(AF22="","",INDEX('ポイント表'!$B$2:$Z$26,MATCH('Bクラス月別'!AH22,'ポイント表'!$A$2:$A$26,0),MATCH('Bクラス月別'!AI22,'ポイント表'!$B$1:$Z$1,0)))</f>
      </c>
      <c r="AM22" s="82">
        <f t="shared" si="20"/>
      </c>
      <c r="AN22" s="93">
        <f t="shared" si="21"/>
      </c>
      <c r="AO22" s="98">
        <f>IF('【入力】Gross・HC'!J36="","",'【入力】Gross・HC'!J36)</f>
      </c>
      <c r="AP22" s="78">
        <f>IF('【入力】Gross・HC'!K36="","",'【入力】Gross・HC'!K36)</f>
      </c>
      <c r="AQ22" s="98">
        <f t="shared" si="22"/>
      </c>
      <c r="AR22" s="93">
        <f t="shared" si="23"/>
      </c>
      <c r="AS22" s="78">
        <f t="shared" si="24"/>
      </c>
      <c r="AT22" s="136">
        <f>IF(AO22="","",INDEX('ポイント表'!$B$2:$Z$26,MATCH('Bクラス月別'!AM22,'ポイント表'!$A$2:$A$26,0),MATCH('Bクラス月別'!AN22,'ポイント表'!$B$1:$Z$1,0)))</f>
      </c>
      <c r="AU22" s="79">
        <f>IF(AO22="","",INDEX('ポイント表'!$B$2:$Z$26,MATCH('Bクラス月別'!AQ22,'ポイント表'!$A$2:$A$26,0),MATCH('Bクラス月別'!AR22,'ポイント表'!$B$1:$Z$1,0)))</f>
      </c>
      <c r="AV22" s="84">
        <f t="shared" si="25"/>
        <v>12</v>
      </c>
      <c r="AW22" s="92">
        <f t="shared" si="26"/>
        <v>1</v>
      </c>
      <c r="AX22" s="97">
        <f>IF('【入力】Gross・HC'!L36="","",'【入力】Gross・HC'!L36)</f>
        <v>95</v>
      </c>
      <c r="AY22" s="85">
        <f>IF('【入力】Gross・HC'!M36="","",'【入力】Gross・HC'!M36)</f>
      </c>
      <c r="AZ22" s="97" t="e">
        <f t="shared" si="27"/>
        <v>#VALUE!</v>
      </c>
      <c r="BA22" s="92">
        <f t="shared" si="28"/>
        <v>13</v>
      </c>
      <c r="BB22" s="85" t="e">
        <f t="shared" si="29"/>
        <v>#VALUE!</v>
      </c>
      <c r="BC22" s="104">
        <f>IF(AX22="","",INDEX('ポイント表'!$B$2:$Z$26,MATCH('Bクラス月別'!AV22,'ポイント表'!$A$2:$A$26,0),MATCH('Bクラス月別'!AW22,'ポイント表'!$B$1:$Z$1,0)))</f>
        <v>0</v>
      </c>
      <c r="BD22" s="86" t="e">
        <f>IF(AX22="","",INDEX('ポイント表'!$B$2:$Z$26,MATCH('Bクラス月別'!AZ22,'ポイント表'!$A$2:$A$26,0),MATCH('Bクラス月別'!BA22,'ポイント表'!$B$1:$Z$1,0)))</f>
        <v>#VALUE!</v>
      </c>
      <c r="BE22" s="82">
        <f t="shared" si="30"/>
      </c>
      <c r="BF22" s="93">
        <f t="shared" si="31"/>
      </c>
      <c r="BG22" s="98">
        <f>IF('【入力】Gross・HC'!N36="","",'【入力】Gross・HC'!N36)</f>
      </c>
      <c r="BH22" s="78">
        <f>IF('【入力】Gross・HC'!O36="","",'【入力】Gross・HC'!O36)</f>
      </c>
      <c r="BI22" s="98">
        <f t="shared" si="32"/>
      </c>
      <c r="BJ22" s="93">
        <f t="shared" si="33"/>
      </c>
      <c r="BK22" s="78">
        <f t="shared" si="34"/>
      </c>
      <c r="BL22" s="136">
        <f>IF(BG22="","",INDEX('ポイント表'!$B$2:$Z$26,MATCH('Bクラス月別'!BE22,'ポイント表'!$A$2:$A$26,0),MATCH('Bクラス月別'!BF22,'ポイント表'!$B$1:$Z$1,0)))</f>
      </c>
      <c r="BM22" s="79">
        <f>IF(BG22="","",INDEX('ポイント表'!$B$2:$Z$26,MATCH('Bクラス月別'!BI22,'ポイント表'!$A$2:$A$26,0),MATCH('Bクラス月別'!BJ22,'ポイント表'!$B$1:$Z$1,0)))</f>
      </c>
      <c r="BN22" s="82">
        <f t="shared" si="35"/>
        <v>7</v>
      </c>
      <c r="BO22" s="93">
        <f t="shared" si="36"/>
        <v>2</v>
      </c>
      <c r="BP22" s="98">
        <f>IF('【入力】Gross・HC'!P36="","",'【入力】Gross・HC'!P36)</f>
        <v>93</v>
      </c>
      <c r="BQ22" s="78">
        <f>IF('【入力】Gross・HC'!Q36="","",'【入力】Gross・HC'!Q36)</f>
      </c>
      <c r="BR22" s="98" t="e">
        <f t="shared" si="37"/>
        <v>#VALUE!</v>
      </c>
      <c r="BS22" s="93">
        <f t="shared" si="38"/>
        <v>10</v>
      </c>
      <c r="BT22" s="78" t="e">
        <f t="shared" si="39"/>
        <v>#VALUE!</v>
      </c>
      <c r="BU22" s="136">
        <f>IF(BP22="","",INDEX('ポイント表'!$B$2:$Z$26,MATCH('Bクラス月別'!BN22,'ポイント表'!$A$2:$A$26,0),MATCH('Bクラス月別'!BO22,'ポイント表'!$B$1:$Z$1,0)))</f>
        <v>6</v>
      </c>
      <c r="BV22" s="79" t="e">
        <f>IF(BP22="","",INDEX('ポイント表'!$B$2:$Z$26,MATCH('Bクラス月別'!BR22,'ポイント表'!$A$2:$A$26,0),MATCH('Bクラス月別'!BS22,'ポイント表'!$B$1:$Z$1,0)))</f>
        <v>#VALUE!</v>
      </c>
      <c r="BW22" s="82">
        <f t="shared" si="40"/>
      </c>
      <c r="BX22" s="93">
        <f t="shared" si="41"/>
      </c>
      <c r="BY22" s="98">
        <f>IF('【入力】Gross・HC'!R36="","",'【入力】Gross・HC'!R36)</f>
      </c>
      <c r="BZ22" s="78">
        <f>IF('【入力】Gross・HC'!S36="","",'【入力】Gross・HC'!S36)</f>
      </c>
      <c r="CA22" s="98">
        <f t="shared" si="42"/>
      </c>
      <c r="CB22" s="93">
        <f t="shared" si="43"/>
      </c>
      <c r="CC22" s="78">
        <f t="shared" si="44"/>
      </c>
      <c r="CD22" s="136">
        <f>IF(BY22="","",INDEX('ポイント表'!$B$2:$Z$26,MATCH('Bクラス月別'!BW22,'ポイント表'!$A$2:$A$26,0),MATCH('Bクラス月別'!BX22,'ポイント表'!$B$1:$Z$1,0)))</f>
      </c>
      <c r="CE22" s="79">
        <f>IF(BY22="","",INDEX('ポイント表'!$B$2:$Z$26,MATCH('Bクラス月別'!CA22,'ポイント表'!$A$2:$A$26,0),MATCH('Bクラス月別'!CB22,'ポイント表'!$B$1:$Z$1,0)))</f>
      </c>
      <c r="CF22" s="84">
        <f t="shared" si="45"/>
      </c>
      <c r="CG22" s="92">
        <f t="shared" si="46"/>
      </c>
      <c r="CH22" s="97">
        <f>IF('【入力】Gross・HC'!T36="","",'【入力】Gross・HC'!T36)</f>
      </c>
      <c r="CI22" s="85">
        <f>IF('【入力】Gross・HC'!U36="","",'【入力】Gross・HC'!U36)</f>
      </c>
      <c r="CJ22" s="97">
        <f t="shared" si="47"/>
      </c>
      <c r="CK22" s="92">
        <f t="shared" si="48"/>
      </c>
      <c r="CL22" s="85">
        <f t="shared" si="49"/>
      </c>
      <c r="CM22" s="104">
        <f>IF(CH22="","",INDEX('ポイント表'!$B$2:$Z$26,MATCH('Bクラス月別'!CF22,'ポイント表'!$A$2:$A$26,0),MATCH('Bクラス月別'!CG22,'ポイント表'!$B$1:$Z$1,0)))</f>
      </c>
      <c r="CN22" s="86">
        <f>IF(CH22="","",INDEX('ポイント表'!$B$2:$Z$26,MATCH('Bクラス月別'!CJ22,'ポイント表'!$A$2:$A$26,0),MATCH('Bクラス月別'!CK22,'ポイント表'!$B$1:$Z$1,0)))</f>
      </c>
      <c r="CO22" s="82">
        <f t="shared" si="50"/>
      </c>
      <c r="CP22" s="93">
        <f t="shared" si="51"/>
      </c>
      <c r="CQ22" s="98">
        <f>IF('【入力】Gross・HC'!V36="","",'【入力】Gross・HC'!V36)</f>
      </c>
      <c r="CR22" s="78">
        <f>IF('【入力】Gross・HC'!W36="","",'【入力】Gross・HC'!W36)</f>
      </c>
      <c r="CS22" s="98">
        <f t="shared" si="52"/>
      </c>
      <c r="CT22" s="93">
        <f t="shared" si="53"/>
      </c>
      <c r="CU22" s="78">
        <f t="shared" si="54"/>
      </c>
      <c r="CV22" s="136">
        <f>IF(CQ22="","",INDEX('ポイント表'!$B$2:$Z$26,MATCH('Bクラス月別'!CO22,'ポイント表'!$A$2:$A$26,0),MATCH('Bクラス月別'!CP22,'ポイント表'!$B$1:$Z$1,0)))</f>
      </c>
      <c r="CW22" s="79">
        <f>IF(CQ22="","",INDEX('ポイント表'!$B$2:$Z$26,MATCH('Bクラス月別'!CS22,'ポイント表'!$A$2:$A$26,0),MATCH('Bクラス月別'!CT22,'ポイント表'!$B$1:$Z$1,0)))</f>
      </c>
      <c r="CX22" s="84">
        <f t="shared" si="55"/>
      </c>
      <c r="CY22" s="92">
        <f t="shared" si="56"/>
      </c>
      <c r="CZ22" s="97">
        <f>IF('【入力】Gross・HC'!X36="","",'【入力】Gross・HC'!X36)</f>
      </c>
      <c r="DA22" s="85">
        <f>IF('【入力】Gross・HC'!Y36="","",'【入力】Gross・HC'!Y36)</f>
      </c>
      <c r="DB22" s="97">
        <f t="shared" si="57"/>
      </c>
      <c r="DC22" s="92">
        <f t="shared" si="58"/>
      </c>
      <c r="DD22" s="85">
        <f t="shared" si="59"/>
      </c>
      <c r="DE22" s="104">
        <f>IF(CZ22="","",INDEX('ポイント表'!$B$2:$Z$26,MATCH('Bクラス月別'!CX22,'ポイント表'!$A$2:$A$26,0),MATCH('Bクラス月別'!CY22,'ポイント表'!$B$1:$Z$1,0)))</f>
      </c>
      <c r="DF22" s="104">
        <f>IF(CZ22="","",INDEX('ポイント表'!$B$2:$Z$26,MATCH('Bクラス月別'!DB22,'ポイント表'!$A$2:$A$26,0),MATCH('Bクラス月別'!DC22,'ポイント表'!$B$1:$Z$1,0)))</f>
      </c>
      <c r="DG22" s="141">
        <f t="shared" si="60"/>
        <v>6</v>
      </c>
      <c r="DH22" s="98">
        <f t="shared" si="61"/>
        <v>18</v>
      </c>
      <c r="DI22" s="143" t="e">
        <f t="shared" si="62"/>
        <v>#VALUE!</v>
      </c>
      <c r="DJ22" s="130" t="e">
        <f t="shared" si="63"/>
        <v>#VALUE!</v>
      </c>
    </row>
    <row r="23" spans="1:114" ht="11.25">
      <c r="A23" s="1">
        <f>メンバー!C36</f>
        <v>0</v>
      </c>
      <c r="B23" s="10" t="str">
        <f>メンバー!A36</f>
        <v>石黒　雅規</v>
      </c>
      <c r="C23" s="84">
        <f t="shared" si="0"/>
      </c>
      <c r="D23" s="92">
        <f t="shared" si="1"/>
      </c>
      <c r="E23" s="97">
        <f>IF('【入力】Gross・HC'!B37="","",'【入力】Gross・HC'!B37)</f>
      </c>
      <c r="F23" s="85">
        <f>IF('【入力】Gross・HC'!C37="","",'【入力】Gross・HC'!C37)</f>
      </c>
      <c r="G23" s="97">
        <f t="shared" si="2"/>
      </c>
      <c r="H23" s="92">
        <f t="shared" si="3"/>
      </c>
      <c r="I23" s="85">
        <f t="shared" si="4"/>
      </c>
      <c r="J23" s="104">
        <f>IF(E23="","",INDEX('ポイント表'!$B$2:$Z$26,MATCH('Bクラス月別'!C23,'ポイント表'!$A$2:$A$26,0),MATCH('Bクラス月別'!D23,'ポイント表'!$B$1:$Z$1,0)))</f>
      </c>
      <c r="K23" s="86">
        <f>IF(E23="","",INDEX('ポイント表'!$B$2:$Z$26,MATCH('Bクラス月別'!G23,'ポイント表'!$A$2:$A$26,0),MATCH('Bクラス月別'!H23,'ポイント表'!$B$1:$Z$1,0)))</f>
      </c>
      <c r="L23" s="84">
        <f t="shared" si="5"/>
      </c>
      <c r="M23" s="92">
        <f t="shared" si="6"/>
      </c>
      <c r="N23" s="97">
        <f>IF('【入力】Gross・HC'!D37="","",'【入力】Gross・HC'!D37)</f>
      </c>
      <c r="O23" s="85">
        <f>IF('【入力】Gross・HC'!E37="","",'【入力】Gross・HC'!E37)</f>
      </c>
      <c r="P23" s="97">
        <f t="shared" si="7"/>
      </c>
      <c r="Q23" s="92">
        <f t="shared" si="8"/>
      </c>
      <c r="R23" s="85">
        <f t="shared" si="9"/>
      </c>
      <c r="S23" s="104">
        <f>IF(N23="","",INDEX('ポイント表'!$B$2:$Z$26,MATCH('Bクラス月別'!L23,'ポイント表'!$A$2:$A$26,0),MATCH('Bクラス月別'!M23,'ポイント表'!$B$1:$Z$1,0)))</f>
      </c>
      <c r="T23" s="86">
        <f>IF(N23="","",INDEX('ポイント表'!$B$2:$Z$26,MATCH('Bクラス月別'!P23,'ポイント表'!$A$2:$A$26,0),MATCH('Bクラス月別'!Q23,'ポイント表'!$B$1:$Z$1,0)))</f>
      </c>
      <c r="U23" s="84">
        <f t="shared" si="10"/>
      </c>
      <c r="V23" s="92">
        <f t="shared" si="11"/>
      </c>
      <c r="W23" s="97">
        <f>IF('【入力】Gross・HC'!F37="","",'【入力】Gross・HC'!F37)</f>
      </c>
      <c r="X23" s="85">
        <f>IF('【入力】Gross・HC'!G37="","",'【入力】Gross・HC'!G37)</f>
      </c>
      <c r="Y23" s="97">
        <f t="shared" si="12"/>
      </c>
      <c r="Z23" s="92">
        <f t="shared" si="13"/>
      </c>
      <c r="AA23" s="85">
        <f t="shared" si="14"/>
      </c>
      <c r="AB23" s="104">
        <f>IF(W23="","",INDEX('ポイント表'!$B$2:$Z$26,MATCH('Bクラス月別'!U23,'ポイント表'!$A$2:$A$26,0),MATCH('Bクラス月別'!V23,'ポイント表'!$B$1:$Z$1,0)))</f>
      </c>
      <c r="AC23" s="86">
        <f>IF(W23="","",INDEX('ポイント表'!$B$2:$Z$26,MATCH('Bクラス月別'!Y23,'ポイント表'!$A$2:$A$26,0),MATCH('Bクラス月別'!Z23,'ポイント表'!$B$1:$Z$1,0)))</f>
      </c>
      <c r="AD23" s="84">
        <f t="shared" si="15"/>
        <v>5</v>
      </c>
      <c r="AE23" s="92">
        <f t="shared" si="16"/>
        <v>1</v>
      </c>
      <c r="AF23" s="97">
        <f>IF('【入力】Gross・HC'!H37="","",'【入力】Gross・HC'!H37)</f>
        <v>99</v>
      </c>
      <c r="AG23" s="85">
        <f>IF('【入力】Gross・HC'!I37="","",'【入力】Gross・HC'!I37)</f>
      </c>
      <c r="AH23" s="97" t="e">
        <f t="shared" si="17"/>
        <v>#VALUE!</v>
      </c>
      <c r="AI23" s="92">
        <f t="shared" si="18"/>
        <v>6</v>
      </c>
      <c r="AJ23" s="85" t="e">
        <f t="shared" si="19"/>
        <v>#VALUE!</v>
      </c>
      <c r="AK23" s="104">
        <f>IF(AF23="","",INDEX('ポイント表'!$B$2:$Z$26,MATCH('Bクラス月別'!AD23,'ポイント表'!$A$2:$A$26,0),MATCH('Bクラス月別'!AE23,'ポイント表'!$B$1:$Z$1,0)))</f>
        <v>11</v>
      </c>
      <c r="AL23" s="86" t="e">
        <f>IF(AF23="","",INDEX('ポイント表'!$B$2:$Z$26,MATCH('Bクラス月別'!AH23,'ポイント表'!$A$2:$A$26,0),MATCH('Bクラス月別'!AI23,'ポイント表'!$B$1:$Z$1,0)))</f>
        <v>#VALUE!</v>
      </c>
      <c r="AM23" s="82">
        <f t="shared" si="20"/>
      </c>
      <c r="AN23" s="93">
        <f t="shared" si="21"/>
      </c>
      <c r="AO23" s="98">
        <f>IF('【入力】Gross・HC'!J37="","",'【入力】Gross・HC'!J37)</f>
      </c>
      <c r="AP23" s="78">
        <f>IF('【入力】Gross・HC'!K37="","",'【入力】Gross・HC'!K37)</f>
      </c>
      <c r="AQ23" s="98">
        <f t="shared" si="22"/>
      </c>
      <c r="AR23" s="93">
        <f t="shared" si="23"/>
      </c>
      <c r="AS23" s="78">
        <f t="shared" si="24"/>
      </c>
      <c r="AT23" s="136">
        <f>IF(AO23="","",INDEX('ポイント表'!$B$2:$Z$26,MATCH('Bクラス月別'!AM23,'ポイント表'!$A$2:$A$26,0),MATCH('Bクラス月別'!AN23,'ポイント表'!$B$1:$Z$1,0)))</f>
      </c>
      <c r="AU23" s="79">
        <f>IF(AO23="","",INDEX('ポイント表'!$B$2:$Z$26,MATCH('Bクラス月別'!AQ23,'ポイント表'!$A$2:$A$26,0),MATCH('Bクラス月別'!AR23,'ポイント表'!$B$1:$Z$1,0)))</f>
      </c>
      <c r="AV23" s="84">
        <f t="shared" si="25"/>
        <v>13</v>
      </c>
      <c r="AW23" s="92">
        <f t="shared" si="26"/>
        <v>1</v>
      </c>
      <c r="AX23" s="97">
        <f>IF('【入力】Gross・HC'!L37="","",'【入力】Gross・HC'!L37)</f>
        <v>108</v>
      </c>
      <c r="AY23" s="85">
        <f>IF('【入力】Gross・HC'!M37="","",'【入力】Gross・HC'!M37)</f>
      </c>
      <c r="AZ23" s="97" t="e">
        <f t="shared" si="27"/>
        <v>#VALUE!</v>
      </c>
      <c r="BA23" s="92">
        <f t="shared" si="28"/>
        <v>13</v>
      </c>
      <c r="BB23" s="85" t="e">
        <f t="shared" si="29"/>
        <v>#VALUE!</v>
      </c>
      <c r="BC23" s="104">
        <f>IF(AX23="","",INDEX('ポイント表'!$B$2:$Z$26,MATCH('Bクラス月別'!AV23,'ポイント表'!$A$2:$A$26,0),MATCH('Bクラス月別'!AW23,'ポイント表'!$B$1:$Z$1,0)))</f>
        <v>0</v>
      </c>
      <c r="BD23" s="86" t="e">
        <f>IF(AX23="","",INDEX('ポイント表'!$B$2:$Z$26,MATCH('Bクラス月別'!AZ23,'ポイント表'!$A$2:$A$26,0),MATCH('Bクラス月別'!BA23,'ポイント表'!$B$1:$Z$1,0)))</f>
        <v>#VALUE!</v>
      </c>
      <c r="BE23" s="82">
        <f t="shared" si="30"/>
      </c>
      <c r="BF23" s="93">
        <f t="shared" si="31"/>
      </c>
      <c r="BG23" s="98">
        <f>IF('【入力】Gross・HC'!N37="","",'【入力】Gross・HC'!N37)</f>
      </c>
      <c r="BH23" s="78">
        <f>IF('【入力】Gross・HC'!O37="","",'【入力】Gross・HC'!O37)</f>
      </c>
      <c r="BI23" s="98">
        <f t="shared" si="32"/>
      </c>
      <c r="BJ23" s="93">
        <f t="shared" si="33"/>
      </c>
      <c r="BK23" s="78">
        <f t="shared" si="34"/>
      </c>
      <c r="BL23" s="136">
        <f>IF(BG23="","",INDEX('ポイント表'!$B$2:$Z$26,MATCH('Bクラス月別'!BE23,'ポイント表'!$A$2:$A$26,0),MATCH('Bクラス月別'!BF23,'ポイント表'!$B$1:$Z$1,0)))</f>
      </c>
      <c r="BM23" s="79">
        <f>IF(BG23="","",INDEX('ポイント表'!$B$2:$Z$26,MATCH('Bクラス月別'!BI23,'ポイント表'!$A$2:$A$26,0),MATCH('Bクラス月別'!BJ23,'ポイント表'!$B$1:$Z$1,0)))</f>
      </c>
      <c r="BN23" s="82">
        <f t="shared" si="35"/>
        <v>9</v>
      </c>
      <c r="BO23" s="93">
        <f t="shared" si="36"/>
        <v>1</v>
      </c>
      <c r="BP23" s="98">
        <f>IF('【入力】Gross・HC'!P37="","",'【入力】Gross・HC'!P37)</f>
        <v>97</v>
      </c>
      <c r="BQ23" s="78">
        <f>IF('【入力】Gross・HC'!Q37="","",'【入力】Gross・HC'!Q37)</f>
      </c>
      <c r="BR23" s="98" t="e">
        <f t="shared" si="37"/>
        <v>#VALUE!</v>
      </c>
      <c r="BS23" s="93">
        <f t="shared" si="38"/>
        <v>10</v>
      </c>
      <c r="BT23" s="78" t="e">
        <f t="shared" si="39"/>
        <v>#VALUE!</v>
      </c>
      <c r="BU23" s="136">
        <f>IF(BP23="","",INDEX('ポイント表'!$B$2:$Z$26,MATCH('Bクラス月別'!BN23,'ポイント表'!$A$2:$A$26,0),MATCH('Bクラス月別'!BO23,'ポイント表'!$B$1:$Z$1,0)))</f>
        <v>3</v>
      </c>
      <c r="BV23" s="79" t="e">
        <f>IF(BP23="","",INDEX('ポイント表'!$B$2:$Z$26,MATCH('Bクラス月別'!BR23,'ポイント表'!$A$2:$A$26,0),MATCH('Bクラス月別'!BS23,'ポイント表'!$B$1:$Z$1,0)))</f>
        <v>#VALUE!</v>
      </c>
      <c r="BW23" s="82">
        <f t="shared" si="40"/>
      </c>
      <c r="BX23" s="93">
        <f t="shared" si="41"/>
      </c>
      <c r="BY23" s="98">
        <f>IF('【入力】Gross・HC'!R37="","",'【入力】Gross・HC'!R37)</f>
      </c>
      <c r="BZ23" s="78">
        <f>IF('【入力】Gross・HC'!S37="","",'【入力】Gross・HC'!S37)</f>
      </c>
      <c r="CA23" s="98">
        <f t="shared" si="42"/>
      </c>
      <c r="CB23" s="93">
        <f t="shared" si="43"/>
      </c>
      <c r="CC23" s="78">
        <f t="shared" si="44"/>
      </c>
      <c r="CD23" s="136">
        <f>IF(BY23="","",INDEX('ポイント表'!$B$2:$Z$26,MATCH('Bクラス月別'!BW23,'ポイント表'!$A$2:$A$26,0),MATCH('Bクラス月別'!BX23,'ポイント表'!$B$1:$Z$1,0)))</f>
      </c>
      <c r="CE23" s="79">
        <f>IF(BY23="","",INDEX('ポイント表'!$B$2:$Z$26,MATCH('Bクラス月別'!CA23,'ポイント表'!$A$2:$A$26,0),MATCH('Bクラス月別'!CB23,'ポイント表'!$B$1:$Z$1,0)))</f>
      </c>
      <c r="CF23" s="84">
        <f t="shared" si="45"/>
      </c>
      <c r="CG23" s="92">
        <f t="shared" si="46"/>
      </c>
      <c r="CH23" s="97">
        <f>IF('【入力】Gross・HC'!T37="","",'【入力】Gross・HC'!T37)</f>
      </c>
      <c r="CI23" s="85">
        <f>IF('【入力】Gross・HC'!U37="","",'【入力】Gross・HC'!U37)</f>
      </c>
      <c r="CJ23" s="97">
        <f t="shared" si="47"/>
      </c>
      <c r="CK23" s="92">
        <f t="shared" si="48"/>
      </c>
      <c r="CL23" s="85">
        <f t="shared" si="49"/>
      </c>
      <c r="CM23" s="104">
        <f>IF(CH23="","",INDEX('ポイント表'!$B$2:$Z$26,MATCH('Bクラス月別'!CF23,'ポイント表'!$A$2:$A$26,0),MATCH('Bクラス月別'!CG23,'ポイント表'!$B$1:$Z$1,0)))</f>
      </c>
      <c r="CN23" s="86">
        <f>IF(CH23="","",INDEX('ポイント表'!$B$2:$Z$26,MATCH('Bクラス月別'!CJ23,'ポイント表'!$A$2:$A$26,0),MATCH('Bクラス月別'!CK23,'ポイント表'!$B$1:$Z$1,0)))</f>
      </c>
      <c r="CO23" s="82">
        <f t="shared" si="50"/>
      </c>
      <c r="CP23" s="93">
        <f t="shared" si="51"/>
      </c>
      <c r="CQ23" s="98">
        <f>IF('【入力】Gross・HC'!V37="","",'【入力】Gross・HC'!V37)</f>
      </c>
      <c r="CR23" s="78">
        <f>IF('【入力】Gross・HC'!W37="","",'【入力】Gross・HC'!W37)</f>
      </c>
      <c r="CS23" s="98">
        <f t="shared" si="52"/>
      </c>
      <c r="CT23" s="93">
        <f t="shared" si="53"/>
      </c>
      <c r="CU23" s="78">
        <f t="shared" si="54"/>
      </c>
      <c r="CV23" s="136">
        <f>IF(CQ23="","",INDEX('ポイント表'!$B$2:$Z$26,MATCH('Bクラス月別'!CO23,'ポイント表'!$A$2:$A$26,0),MATCH('Bクラス月別'!CP23,'ポイント表'!$B$1:$Z$1,0)))</f>
      </c>
      <c r="CW23" s="79">
        <f>IF(CQ23="","",INDEX('ポイント表'!$B$2:$Z$26,MATCH('Bクラス月別'!CS23,'ポイント表'!$A$2:$A$26,0),MATCH('Bクラス月別'!CT23,'ポイント表'!$B$1:$Z$1,0)))</f>
      </c>
      <c r="CX23" s="84">
        <f t="shared" si="55"/>
      </c>
      <c r="CY23" s="92">
        <f t="shared" si="56"/>
      </c>
      <c r="CZ23" s="97">
        <f>IF('【入力】Gross・HC'!X37="","",'【入力】Gross・HC'!X37)</f>
      </c>
      <c r="DA23" s="85">
        <f>IF('【入力】Gross・HC'!Y37="","",'【入力】Gross・HC'!Y37)</f>
      </c>
      <c r="DB23" s="97">
        <f t="shared" si="57"/>
      </c>
      <c r="DC23" s="92">
        <f t="shared" si="58"/>
      </c>
      <c r="DD23" s="85">
        <f t="shared" si="59"/>
      </c>
      <c r="DE23" s="104">
        <f>IF(CZ23="","",INDEX('ポイント表'!$B$2:$Z$26,MATCH('Bクラス月別'!CX23,'ポイント表'!$A$2:$A$26,0),MATCH('Bクラス月別'!CY23,'ポイント表'!$B$1:$Z$1,0)))</f>
      </c>
      <c r="DF23" s="104">
        <f>IF(CZ23="","",INDEX('ポイント表'!$B$2:$Z$26,MATCH('Bクラス月別'!DB23,'ポイント表'!$A$2:$A$26,0),MATCH('Bクラス月別'!DC23,'ポイント表'!$B$1:$Z$1,0)))</f>
      </c>
      <c r="DG23" s="141">
        <f t="shared" si="60"/>
        <v>14</v>
      </c>
      <c r="DH23" s="98">
        <f t="shared" si="61"/>
        <v>14</v>
      </c>
      <c r="DI23" s="143" t="e">
        <f t="shared" si="62"/>
        <v>#VALUE!</v>
      </c>
      <c r="DJ23" s="130" t="e">
        <f t="shared" si="63"/>
        <v>#VALUE!</v>
      </c>
    </row>
    <row r="24" spans="1:114" ht="11.25">
      <c r="A24" s="1">
        <f>メンバー!C37</f>
        <v>0</v>
      </c>
      <c r="B24" s="9" t="str">
        <f>メンバー!A37</f>
        <v>小野寺　宏太</v>
      </c>
      <c r="C24" s="83">
        <f t="shared" si="0"/>
      </c>
      <c r="D24" s="94">
        <f t="shared" si="1"/>
      </c>
      <c r="E24" s="99">
        <f>IF('【入力】Gross・HC'!B38="","",'【入力】Gross・HC'!B38)</f>
      </c>
      <c r="F24" s="80">
        <f>IF('【入力】Gross・HC'!C38="","",'【入力】Gross・HC'!C38)</f>
      </c>
      <c r="G24" s="99">
        <f t="shared" si="2"/>
      </c>
      <c r="H24" s="94">
        <f t="shared" si="3"/>
      </c>
      <c r="I24" s="80">
        <f t="shared" si="4"/>
      </c>
      <c r="J24" s="137">
        <f>IF(E24="","",INDEX('ポイント表'!$B$2:$Z$26,MATCH('Bクラス月別'!C24,'ポイント表'!$A$2:$A$26,0),MATCH('Bクラス月別'!D24,'ポイント表'!$B$1:$Z$1,0)))</f>
      </c>
      <c r="K24" s="81">
        <f>IF(E24="","",INDEX('ポイント表'!$B$2:$Z$26,MATCH('Bクラス月別'!G24,'ポイント表'!$A$2:$A$26,0),MATCH('Bクラス月別'!H24,'ポイント表'!$B$1:$Z$1,0)))</f>
      </c>
      <c r="L24" s="83">
        <f t="shared" si="5"/>
      </c>
      <c r="M24" s="94">
        <f t="shared" si="6"/>
      </c>
      <c r="N24" s="99">
        <f>IF('【入力】Gross・HC'!D38="","",'【入力】Gross・HC'!D38)</f>
      </c>
      <c r="O24" s="80">
        <f>IF('【入力】Gross・HC'!E38="","",'【入力】Gross・HC'!E38)</f>
      </c>
      <c r="P24" s="99">
        <f t="shared" si="7"/>
      </c>
      <c r="Q24" s="94">
        <f t="shared" si="8"/>
      </c>
      <c r="R24" s="80">
        <f t="shared" si="9"/>
      </c>
      <c r="S24" s="137">
        <f>IF(N24="","",INDEX('ポイント表'!$B$2:$Z$26,MATCH('Bクラス月別'!L24,'ポイント表'!$A$2:$A$26,0),MATCH('Bクラス月別'!M24,'ポイント表'!$B$1:$Z$1,0)))</f>
      </c>
      <c r="T24" s="81">
        <f>IF(N24="","",INDEX('ポイント表'!$B$2:$Z$26,MATCH('Bクラス月別'!P24,'ポイント表'!$A$2:$A$26,0),MATCH('Bクラス月別'!Q24,'ポイント表'!$B$1:$Z$1,0)))</f>
      </c>
      <c r="U24" s="83">
        <f t="shared" si="10"/>
      </c>
      <c r="V24" s="94">
        <f t="shared" si="11"/>
      </c>
      <c r="W24" s="99">
        <f>IF('【入力】Gross・HC'!F38="","",'【入力】Gross・HC'!F38)</f>
      </c>
      <c r="X24" s="80">
        <f>IF('【入力】Gross・HC'!G38="","",'【入力】Gross・HC'!G38)</f>
      </c>
      <c r="Y24" s="99">
        <f t="shared" si="12"/>
      </c>
      <c r="Z24" s="94">
        <f t="shared" si="13"/>
      </c>
      <c r="AA24" s="80">
        <f t="shared" si="14"/>
      </c>
      <c r="AB24" s="137">
        <f>IF(W24="","",INDEX('ポイント表'!$B$2:$Z$26,MATCH('Bクラス月別'!U24,'ポイント表'!$A$2:$A$26,0),MATCH('Bクラス月別'!V24,'ポイント表'!$B$1:$Z$1,0)))</f>
      </c>
      <c r="AC24" s="81">
        <f>IF(W24="","",INDEX('ポイント表'!$B$2:$Z$26,MATCH('Bクラス月別'!Y24,'ポイント表'!$A$2:$A$26,0),MATCH('Bクラス月別'!Z24,'ポイント表'!$B$1:$Z$1,0)))</f>
      </c>
      <c r="AD24" s="83">
        <f t="shared" si="15"/>
      </c>
      <c r="AE24" s="94">
        <f t="shared" si="16"/>
      </c>
      <c r="AF24" s="99">
        <f>IF('【入力】Gross・HC'!H38="","",'【入力】Gross・HC'!H38)</f>
      </c>
      <c r="AG24" s="80">
        <f>IF('【入力】Gross・HC'!I38="","",'【入力】Gross・HC'!I38)</f>
      </c>
      <c r="AH24" s="99">
        <f t="shared" si="17"/>
      </c>
      <c r="AI24" s="94">
        <f t="shared" si="18"/>
      </c>
      <c r="AJ24" s="80">
        <f t="shared" si="19"/>
      </c>
      <c r="AK24" s="137">
        <f>IF(AF24="","",INDEX('ポイント表'!$B$2:$Z$26,MATCH('Bクラス月別'!AD24,'ポイント表'!$A$2:$A$26,0),MATCH('Bクラス月別'!AE24,'ポイント表'!$B$1:$Z$1,0)))</f>
      </c>
      <c r="AL24" s="81">
        <f>IF(AF24="","",INDEX('ポイント表'!$B$2:$Z$26,MATCH('Bクラス月別'!AH24,'ポイント表'!$A$2:$A$26,0),MATCH('Bクラス月別'!AI24,'ポイント表'!$B$1:$Z$1,0)))</f>
      </c>
      <c r="AM24" s="83">
        <f t="shared" si="20"/>
      </c>
      <c r="AN24" s="94">
        <f t="shared" si="21"/>
      </c>
      <c r="AO24" s="99">
        <f>IF('【入力】Gross・HC'!J38="","",'【入力】Gross・HC'!J38)</f>
      </c>
      <c r="AP24" s="80">
        <f>IF('【入力】Gross・HC'!K38="","",'【入力】Gross・HC'!K38)</f>
      </c>
      <c r="AQ24" s="99">
        <f t="shared" si="22"/>
      </c>
      <c r="AR24" s="94">
        <f t="shared" si="23"/>
      </c>
      <c r="AS24" s="80">
        <f t="shared" si="24"/>
      </c>
      <c r="AT24" s="137">
        <f>IF(AO24="","",INDEX('ポイント表'!$B$2:$Z$26,MATCH('Bクラス月別'!AM24,'ポイント表'!$A$2:$A$26,0),MATCH('Bクラス月別'!AN24,'ポイント表'!$B$1:$Z$1,0)))</f>
      </c>
      <c r="AU24" s="81">
        <f>IF(AO24="","",INDEX('ポイント表'!$B$2:$Z$26,MATCH('Bクラス月別'!AQ24,'ポイント表'!$A$2:$A$26,0),MATCH('Bクラス月別'!AR24,'ポイント表'!$B$1:$Z$1,0)))</f>
      </c>
      <c r="AV24" s="83">
        <f t="shared" si="25"/>
      </c>
      <c r="AW24" s="94">
        <f t="shared" si="26"/>
      </c>
      <c r="AX24" s="99">
        <f>IF('【入力】Gross・HC'!L38="","",'【入力】Gross・HC'!L38)</f>
      </c>
      <c r="AY24" s="80">
        <f>IF('【入力】Gross・HC'!M38="","",'【入力】Gross・HC'!M38)</f>
      </c>
      <c r="AZ24" s="99">
        <f t="shared" si="27"/>
      </c>
      <c r="BA24" s="94">
        <f t="shared" si="28"/>
      </c>
      <c r="BB24" s="80">
        <f t="shared" si="29"/>
      </c>
      <c r="BC24" s="137">
        <f>IF(AX24="","",INDEX('ポイント表'!$B$2:$Z$26,MATCH('Bクラス月別'!AV24,'ポイント表'!$A$2:$A$26,0),MATCH('Bクラス月別'!AW24,'ポイント表'!$B$1:$Z$1,0)))</f>
      </c>
      <c r="BD24" s="81">
        <f>IF(AX24="","",INDEX('ポイント表'!$B$2:$Z$26,MATCH('Bクラス月別'!AZ24,'ポイント表'!$A$2:$A$26,0),MATCH('Bクラス月別'!BA24,'ポイント表'!$B$1:$Z$1,0)))</f>
      </c>
      <c r="BE24" s="83">
        <f t="shared" si="30"/>
      </c>
      <c r="BF24" s="94">
        <f t="shared" si="31"/>
      </c>
      <c r="BG24" s="99">
        <f>IF('【入力】Gross・HC'!N38="","",'【入力】Gross・HC'!N38)</f>
      </c>
      <c r="BH24" s="80">
        <f>IF('【入力】Gross・HC'!O38="","",'【入力】Gross・HC'!O38)</f>
      </c>
      <c r="BI24" s="99">
        <f t="shared" si="32"/>
      </c>
      <c r="BJ24" s="94">
        <f t="shared" si="33"/>
      </c>
      <c r="BK24" s="80">
        <f t="shared" si="34"/>
      </c>
      <c r="BL24" s="137">
        <f>IF(BG24="","",INDEX('ポイント表'!$B$2:$Z$26,MATCH('Bクラス月別'!BE24,'ポイント表'!$A$2:$A$26,0),MATCH('Bクラス月別'!BF24,'ポイント表'!$B$1:$Z$1,0)))</f>
      </c>
      <c r="BM24" s="81">
        <f>IF(BG24="","",INDEX('ポイント表'!$B$2:$Z$26,MATCH('Bクラス月別'!BI24,'ポイント表'!$A$2:$A$26,0),MATCH('Bクラス月別'!BJ24,'ポイント表'!$B$1:$Z$1,0)))</f>
      </c>
      <c r="BN24" s="83">
        <f t="shared" si="35"/>
        <v>10</v>
      </c>
      <c r="BO24" s="94">
        <f t="shared" si="36"/>
        <v>1</v>
      </c>
      <c r="BP24" s="99">
        <f>IF('【入力】Gross・HC'!P38="","",'【入力】Gross・HC'!P38)</f>
        <v>108</v>
      </c>
      <c r="BQ24" s="80">
        <f>IF('【入力】Gross・HC'!Q38="","",'【入力】Gross・HC'!Q38)</f>
      </c>
      <c r="BR24" s="99" t="e">
        <f t="shared" si="37"/>
        <v>#VALUE!</v>
      </c>
      <c r="BS24" s="94">
        <f t="shared" si="38"/>
        <v>10</v>
      </c>
      <c r="BT24" s="80" t="e">
        <f t="shared" si="39"/>
        <v>#VALUE!</v>
      </c>
      <c r="BU24" s="137">
        <f>IF(BP24="","",INDEX('ポイント表'!$B$2:$Z$26,MATCH('Bクラス月別'!BN24,'ポイント表'!$A$2:$A$26,0),MATCH('Bクラス月別'!BO24,'ポイント表'!$B$1:$Z$1,0)))</f>
        <v>1</v>
      </c>
      <c r="BV24" s="81" t="e">
        <f>IF(BP24="","",INDEX('ポイント表'!$B$2:$Z$26,MATCH('Bクラス月別'!BR24,'ポイント表'!$A$2:$A$26,0),MATCH('Bクラス月別'!BS24,'ポイント表'!$B$1:$Z$1,0)))</f>
        <v>#VALUE!</v>
      </c>
      <c r="BW24" s="83">
        <f t="shared" si="40"/>
      </c>
      <c r="BX24" s="94">
        <f t="shared" si="41"/>
      </c>
      <c r="BY24" s="99">
        <f>IF('【入力】Gross・HC'!R38="","",'【入力】Gross・HC'!R38)</f>
      </c>
      <c r="BZ24" s="80">
        <f>IF('【入力】Gross・HC'!S38="","",'【入力】Gross・HC'!S38)</f>
      </c>
      <c r="CA24" s="99">
        <f t="shared" si="42"/>
      </c>
      <c r="CB24" s="94">
        <f t="shared" si="43"/>
      </c>
      <c r="CC24" s="80">
        <f t="shared" si="44"/>
      </c>
      <c r="CD24" s="137">
        <f>IF(BY24="","",INDEX('ポイント表'!$B$2:$Z$26,MATCH('Bクラス月別'!BW24,'ポイント表'!$A$2:$A$26,0),MATCH('Bクラス月別'!BX24,'ポイント表'!$B$1:$Z$1,0)))</f>
      </c>
      <c r="CE24" s="81">
        <f>IF(BY24="","",INDEX('ポイント表'!$B$2:$Z$26,MATCH('Bクラス月別'!CA24,'ポイント表'!$A$2:$A$26,0),MATCH('Bクラス月別'!CB24,'ポイント表'!$B$1:$Z$1,0)))</f>
      </c>
      <c r="CF24" s="83">
        <f t="shared" si="45"/>
      </c>
      <c r="CG24" s="94">
        <f t="shared" si="46"/>
      </c>
      <c r="CH24" s="99">
        <f>IF('【入力】Gross・HC'!T38="","",'【入力】Gross・HC'!T38)</f>
      </c>
      <c r="CI24" s="80">
        <f>IF('【入力】Gross・HC'!U38="","",'【入力】Gross・HC'!U38)</f>
      </c>
      <c r="CJ24" s="99">
        <f t="shared" si="47"/>
      </c>
      <c r="CK24" s="94">
        <f t="shared" si="48"/>
      </c>
      <c r="CL24" s="80">
        <f t="shared" si="49"/>
      </c>
      <c r="CM24" s="137">
        <f>IF(CH24="","",INDEX('ポイント表'!$B$2:$Z$26,MATCH('Bクラス月別'!CF24,'ポイント表'!$A$2:$A$26,0),MATCH('Bクラス月別'!CG24,'ポイント表'!$B$1:$Z$1,0)))</f>
      </c>
      <c r="CN24" s="81">
        <f>IF(CH24="","",INDEX('ポイント表'!$B$2:$Z$26,MATCH('Bクラス月別'!CJ24,'ポイント表'!$A$2:$A$26,0),MATCH('Bクラス月別'!CK24,'ポイント表'!$B$1:$Z$1,0)))</f>
      </c>
      <c r="CO24" s="83">
        <f>IF(CQ24="","",RANK(CQ24,CQ$3:CQ$24,1))</f>
      </c>
      <c r="CP24" s="94">
        <f>IF(CQ24="","",COUNTIF(CO$3:CO$24,CO24))</f>
      </c>
      <c r="CQ24" s="99">
        <f>IF('【入力】Gross・HC'!V38="","",'【入力】Gross・HC'!V38)</f>
      </c>
      <c r="CR24" s="80">
        <f>IF('【入力】Gross・HC'!W38="","",'【入力】Gross・HC'!W38)</f>
      </c>
      <c r="CS24" s="99">
        <f>IF(CQ24="","",RANK(CU24,CU$3:CU$24,1))</f>
      </c>
      <c r="CT24" s="94">
        <f>IF(CQ24="","",COUNTIF(CS$3:CS$24,CS24))</f>
      </c>
      <c r="CU24" s="80">
        <f>IF(CQ24="","",CQ24-CR24)</f>
      </c>
      <c r="CV24" s="137">
        <f>IF(CQ24="","",INDEX('ポイント表'!$B$2:$Z$26,MATCH('Bクラス月別'!CO24,'ポイント表'!$A$2:$A$26,0),MATCH('Bクラス月別'!CP24,'ポイント表'!$B$1:$Z$1,0)))</f>
      </c>
      <c r="CW24" s="81">
        <f>IF(CQ24="","",INDEX('ポイント表'!$B$2:$Z$26,MATCH('Bクラス月別'!CS24,'ポイント表'!$A$2:$A$26,0),MATCH('Bクラス月別'!CT24,'ポイント表'!$B$1:$Z$1,0)))</f>
      </c>
      <c r="CX24" s="83">
        <f t="shared" si="55"/>
      </c>
      <c r="CY24" s="94">
        <f t="shared" si="56"/>
      </c>
      <c r="CZ24" s="99">
        <f>IF('【入力】Gross・HC'!X38="","",'【入力】Gross・HC'!X38)</f>
      </c>
      <c r="DA24" s="80">
        <f>IF('【入力】Gross・HC'!Y38="","",'【入力】Gross・HC'!Y38)</f>
      </c>
      <c r="DB24" s="99">
        <f t="shared" si="57"/>
      </c>
      <c r="DC24" s="94">
        <f t="shared" si="58"/>
      </c>
      <c r="DD24" s="80">
        <f t="shared" si="59"/>
      </c>
      <c r="DE24" s="137">
        <f>IF(CZ24="","",INDEX('ポイント表'!$B$2:$Z$26,MATCH('Bクラス月別'!CX24,'ポイント表'!$A$2:$A$26,0),MATCH('Bクラス月別'!CY24,'ポイント表'!$B$1:$Z$1,0)))</f>
      </c>
      <c r="DF24" s="137">
        <f>IF(CZ24="","",INDEX('ポイント表'!$B$2:$Z$26,MATCH('Bクラス月別'!DB24,'ポイント表'!$A$2:$A$26,0),MATCH('Bクラス月別'!DC24,'ポイント表'!$B$1:$Z$1,0)))</f>
      </c>
      <c r="DG24" s="142">
        <f t="shared" si="60"/>
        <v>1</v>
      </c>
      <c r="DH24" s="99">
        <f t="shared" si="61"/>
        <v>20</v>
      </c>
      <c r="DI24" s="144" t="e">
        <f t="shared" si="62"/>
        <v>#VALUE!</v>
      </c>
      <c r="DJ24" s="131" t="e">
        <f t="shared" si="63"/>
        <v>#VALUE!</v>
      </c>
    </row>
  </sheetData>
  <sheetProtection password="CC6D" sheet="1" objects="1" scenarios="1"/>
  <mergeCells count="14">
    <mergeCell ref="AM1:AU1"/>
    <mergeCell ref="B1:B2"/>
    <mergeCell ref="C1:K1"/>
    <mergeCell ref="L1:T1"/>
    <mergeCell ref="U1:AC1"/>
    <mergeCell ref="AD1:AL1"/>
    <mergeCell ref="CX1:DF1"/>
    <mergeCell ref="DG1:DJ1"/>
    <mergeCell ref="AV1:BD1"/>
    <mergeCell ref="BE1:BM1"/>
    <mergeCell ref="BN1:BV1"/>
    <mergeCell ref="BW1:CE1"/>
    <mergeCell ref="CF1:CN1"/>
    <mergeCell ref="CO1:CW1"/>
  </mergeCells>
  <conditionalFormatting sqref="B3:DI16 B4:I24 J16:K24 L4:DI24">
    <cfRule type="expression" priority="2" dxfId="0">
      <formula>$A3="○"</formula>
    </cfRule>
  </conditionalFormatting>
  <conditionalFormatting sqref="DJ3:DJ24">
    <cfRule type="expression" priority="1" dxfId="0">
      <formula>$A3="○"</formula>
    </cfRule>
  </conditionalFormatting>
  <conditionalFormatting sqref="B3:B24">
    <cfRule type="expression" priority="6" dxfId="9">
      <formula>"メンバー!$C$2=""○"""</formula>
    </cfRule>
    <cfRule type="colorScale" priority="5" dxfId="10">
      <colorScale>
        <cfvo type="min" val="0"/>
        <cfvo type="max"/>
        <color rgb="FFFF7128"/>
        <color rgb="FFFFEF9C"/>
      </colorScale>
    </cfRule>
  </conditionalFormatting>
  <printOptions/>
  <pageMargins left="0.7086614173228347" right="0.5511811023622047" top="0.7480314960629921" bottom="0.7480314960629921" header="0.31496062992125984" footer="0.31496062992125984"/>
  <pageSetup horizontalDpi="600" verticalDpi="600" orientation="landscape" paperSize="9" scale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RowColHeaders="0" tabSelected="1" zoomScalePageLayoutView="0" workbookViewId="0" topLeftCell="B1">
      <selection activeCell="G12" sqref="G12"/>
    </sheetView>
  </sheetViews>
  <sheetFormatPr defaultColWidth="9.140625" defaultRowHeight="15"/>
  <cols>
    <col min="1" max="1" width="0" style="1" hidden="1" customWidth="1"/>
    <col min="2" max="16384" width="9.00390625" style="1" customWidth="1"/>
  </cols>
  <sheetData>
    <row r="1" spans="2:4" s="88" customFormat="1" ht="22.5">
      <c r="B1" s="138" t="s">
        <v>0</v>
      </c>
      <c r="C1" s="139" t="s">
        <v>57</v>
      </c>
      <c r="D1" s="140" t="s">
        <v>58</v>
      </c>
    </row>
    <row r="2" spans="1:4" ht="11.25">
      <c r="A2" s="1" t="str">
        <f>メンバー!C2</f>
        <v>○</v>
      </c>
      <c r="B2" s="58" t="str">
        <f>メンバー!A7</f>
        <v>細田 泰</v>
      </c>
      <c r="C2" s="125">
        <f>'Aクラス月別'!DG8</f>
        <v>157</v>
      </c>
      <c r="D2" s="135" t="e">
        <f>'Aクラス月別'!DI8</f>
        <v>#VALUE!</v>
      </c>
    </row>
    <row r="3" spans="1:4" ht="11.25">
      <c r="A3" s="1" t="str">
        <f>メンバー!C3</f>
        <v>○</v>
      </c>
      <c r="B3" s="4" t="str">
        <f>メンバー!A6</f>
        <v>河盛 純造</v>
      </c>
      <c r="C3" s="85">
        <f>'Aクラス月別'!DG7</f>
        <v>102.5</v>
      </c>
      <c r="D3" s="86" t="e">
        <f>'Aクラス月別'!DI7</f>
        <v>#VALUE!</v>
      </c>
    </row>
    <row r="4" spans="1:4" ht="11.25">
      <c r="A4" s="1" t="str">
        <f>メンバー!C4</f>
        <v>○</v>
      </c>
      <c r="B4" s="4" t="str">
        <f>メンバー!A2</f>
        <v>池田 正志</v>
      </c>
      <c r="C4" s="85">
        <f>'Aクラス月別'!DG3</f>
        <v>85</v>
      </c>
      <c r="D4" s="86" t="e">
        <f>'Aクラス月別'!DI3</f>
        <v>#VALUE!</v>
      </c>
    </row>
    <row r="5" spans="1:4" ht="11.25">
      <c r="A5" s="1">
        <f>メンバー!C5</f>
        <v>0</v>
      </c>
      <c r="B5" s="4" t="str">
        <f>メンバー!A10</f>
        <v>竹井 俊樹</v>
      </c>
      <c r="C5" s="85">
        <f>'Aクラス月別'!DG11</f>
        <v>83</v>
      </c>
      <c r="D5" s="86" t="e">
        <f>'Aクラス月別'!DI11</f>
        <v>#VALUE!</v>
      </c>
    </row>
    <row r="6" spans="1:4" ht="11.25">
      <c r="A6" s="1" t="str">
        <f>メンバー!C6</f>
        <v>○</v>
      </c>
      <c r="B6" s="4" t="str">
        <f>メンバー!A9</f>
        <v>上野 泉</v>
      </c>
      <c r="C6" s="85">
        <f>'Aクラス月別'!DG10</f>
        <v>79</v>
      </c>
      <c r="D6" s="86" t="e">
        <f>'Aクラス月別'!DI10</f>
        <v>#VALUE!</v>
      </c>
    </row>
    <row r="7" spans="1:4" ht="11.25">
      <c r="A7" s="1">
        <f>メンバー!C7</f>
        <v>0</v>
      </c>
      <c r="B7" s="4" t="str">
        <f>メンバー!A11</f>
        <v>若菜　一</v>
      </c>
      <c r="C7" s="85">
        <f>'Aクラス月別'!DG12</f>
        <v>44</v>
      </c>
      <c r="D7" s="86" t="e">
        <f>'Aクラス月別'!DI12</f>
        <v>#VALUE!</v>
      </c>
    </row>
    <row r="8" spans="1:4" ht="11.25">
      <c r="A8" s="1">
        <f>メンバー!C8</f>
        <v>0</v>
      </c>
      <c r="B8" s="4" t="str">
        <f>メンバー!A15</f>
        <v>山中　智</v>
      </c>
      <c r="C8" s="85">
        <f>'Aクラス月別'!DG16</f>
        <v>30</v>
      </c>
      <c r="D8" s="86" t="e">
        <f>'Aクラス月別'!DI16</f>
        <v>#VALUE!</v>
      </c>
    </row>
    <row r="9" spans="1:4" ht="11.25">
      <c r="A9" s="1">
        <f>メンバー!C9</f>
        <v>0</v>
      </c>
      <c r="B9" s="4" t="str">
        <f>メンバー!A8</f>
        <v>白山 隆一</v>
      </c>
      <c r="C9" s="85">
        <f>'Aクラス月別'!DG9</f>
        <v>26</v>
      </c>
      <c r="D9" s="86" t="e">
        <f>'Aクラス月別'!DI9</f>
        <v>#VALUE!</v>
      </c>
    </row>
    <row r="10" spans="1:4" ht="11.25">
      <c r="A10" s="1">
        <f>メンバー!C10</f>
        <v>0</v>
      </c>
      <c r="B10" s="4" t="str">
        <f>メンバー!A3</f>
        <v>桐生 峰男</v>
      </c>
      <c r="C10" s="85">
        <f>'Aクラス月別'!DG4</f>
        <v>24.5</v>
      </c>
      <c r="D10" s="86" t="e">
        <f>'Aクラス月別'!DI4</f>
        <v>#VALUE!</v>
      </c>
    </row>
    <row r="11" spans="1:4" ht="11.25">
      <c r="A11" s="1">
        <f>メンバー!C11</f>
        <v>0</v>
      </c>
      <c r="B11" s="155" t="str">
        <f>メンバー!A13</f>
        <v>松本 良三</v>
      </c>
      <c r="C11" s="156">
        <f>'Aクラス月別'!DG14</f>
        <v>12</v>
      </c>
      <c r="D11" s="157" t="e">
        <f>'Aクラス月別'!DI14</f>
        <v>#VALUE!</v>
      </c>
    </row>
    <row r="12" spans="1:4" ht="11.25">
      <c r="A12" s="1">
        <f>メンバー!C12</f>
        <v>0</v>
      </c>
      <c r="B12" s="152" t="str">
        <f>メンバー!A4</f>
        <v>佐藤 正樹</v>
      </c>
      <c r="C12" s="153">
        <f>'Aクラス月別'!DG5</f>
        <v>11</v>
      </c>
      <c r="D12" s="154" t="e">
        <f>'Aクラス月別'!DI5</f>
        <v>#VALUE!</v>
      </c>
    </row>
    <row r="13" spans="1:4" ht="11.25">
      <c r="A13" s="1">
        <f>メンバー!C13</f>
        <v>0</v>
      </c>
      <c r="B13" s="4" t="str">
        <f>メンバー!A5</f>
        <v>相原 信夫</v>
      </c>
      <c r="C13" s="85">
        <f>'Aクラス月別'!DG6</f>
        <v>7</v>
      </c>
      <c r="D13" s="86" t="e">
        <f>'Aクラス月別'!DI6</f>
        <v>#VALUE!</v>
      </c>
    </row>
    <row r="14" spans="1:4" ht="11.25">
      <c r="A14" s="1">
        <f>メンバー!C14</f>
        <v>0</v>
      </c>
      <c r="B14" s="4" t="str">
        <f>メンバー!A14</f>
        <v>犬塚 秀博</v>
      </c>
      <c r="C14" s="85">
        <f>'Aクラス月別'!DG15</f>
        <v>5</v>
      </c>
      <c r="D14" s="86" t="e">
        <f>'Aクラス月別'!DI15</f>
        <v>#VALUE!</v>
      </c>
    </row>
    <row r="15" spans="1:4" ht="11.25">
      <c r="A15" s="1">
        <f>メンバー!C15</f>
        <v>0</v>
      </c>
      <c r="B15" s="148" t="str">
        <f>メンバー!A12</f>
        <v>片山 宗臣</v>
      </c>
      <c r="C15" s="109">
        <f>'Aクラス月別'!DG13</f>
        <v>0</v>
      </c>
      <c r="D15" s="111">
        <f>'Aクラス月別'!DI13</f>
        <v>0</v>
      </c>
    </row>
  </sheetData>
  <sheetProtection/>
  <autoFilter ref="B1:D15">
    <sortState ref="B2:D15">
      <sortCondition descending="1" sortBy="value" ref="C2:C15"/>
    </sortState>
  </autoFilter>
  <conditionalFormatting sqref="B2:D15">
    <cfRule type="expression" priority="1" dxfId="0">
      <formula>$A2="○"</formula>
    </cfRule>
    <cfRule type="expression" priority="2" dxfId="0">
      <formula>#REF!="○"</formula>
    </cfRule>
  </conditionalFormatting>
  <printOptions/>
  <pageMargins left="1.23" right="0.7086614173228347" top="2.283464566929134" bottom="0.7480314960629921" header="0.31496062992125984" footer="0.31496062992125984"/>
  <pageSetup horizontalDpi="600" verticalDpi="600" orientation="portrait" paperSize="9" scale="2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RowColHeaders="0" zoomScalePageLayoutView="0" workbookViewId="0" topLeftCell="B1">
      <selection activeCell="C7" sqref="C7"/>
    </sheetView>
  </sheetViews>
  <sheetFormatPr defaultColWidth="9.140625" defaultRowHeight="15"/>
  <cols>
    <col min="1" max="1" width="0" style="1" hidden="1" customWidth="1"/>
    <col min="2" max="16384" width="9.00390625" style="1" customWidth="1"/>
  </cols>
  <sheetData>
    <row r="1" spans="2:4" ht="22.5">
      <c r="B1" s="145" t="s">
        <v>0</v>
      </c>
      <c r="C1" s="146" t="s">
        <v>57</v>
      </c>
      <c r="D1" s="147" t="s">
        <v>58</v>
      </c>
    </row>
    <row r="2" spans="1:4" ht="11.25">
      <c r="A2" s="1">
        <f>メンバー!C16</f>
        <v>0</v>
      </c>
      <c r="B2" s="4" t="str">
        <f>メンバー!A18</f>
        <v>水田 文生</v>
      </c>
      <c r="C2" s="85">
        <f>'Bクラス月別'!DG5</f>
        <v>135</v>
      </c>
      <c r="D2" s="86" t="e">
        <f>'Bクラス月別'!DI5</f>
        <v>#VALUE!</v>
      </c>
    </row>
    <row r="3" spans="1:4" ht="11.25">
      <c r="A3" s="1" t="str">
        <f>メンバー!C17</f>
        <v>○</v>
      </c>
      <c r="B3" s="2" t="str">
        <f>メンバー!A17</f>
        <v>品部 祐児</v>
      </c>
      <c r="C3" s="78">
        <f>'Bクラス月別'!DG4</f>
        <v>93</v>
      </c>
      <c r="D3" s="79" t="e">
        <f>'Bクラス月別'!DI4</f>
        <v>#VALUE!</v>
      </c>
    </row>
    <row r="4" spans="1:4" ht="11.25">
      <c r="A4" s="1" t="str">
        <f>メンバー!C18</f>
        <v>○</v>
      </c>
      <c r="B4" s="2" t="str">
        <f>メンバー!A19</f>
        <v>野口 道男</v>
      </c>
      <c r="C4" s="78">
        <f>'Bクラス月別'!DG6</f>
        <v>90</v>
      </c>
      <c r="D4" s="79" t="e">
        <f>'Bクラス月別'!DI6</f>
        <v>#VALUE!</v>
      </c>
    </row>
    <row r="5" spans="1:4" ht="11.25">
      <c r="A5" s="1" t="str">
        <f>メンバー!C19</f>
        <v>○</v>
      </c>
      <c r="B5" s="2" t="str">
        <f>メンバー!A27</f>
        <v>新井 正</v>
      </c>
      <c r="C5" s="78">
        <f>'Bクラス月別'!DG14</f>
        <v>78</v>
      </c>
      <c r="D5" s="79" t="e">
        <f>'Bクラス月別'!DI14</f>
        <v>#VALUE!</v>
      </c>
    </row>
    <row r="6" spans="1:4" ht="11.25">
      <c r="A6" s="1">
        <f>メンバー!C20</f>
        <v>0</v>
      </c>
      <c r="B6" s="2" t="str">
        <f>メンバー!A20</f>
        <v>竹下 隆史</v>
      </c>
      <c r="C6" s="78">
        <f>'Bクラス月別'!DG7</f>
        <v>49</v>
      </c>
      <c r="D6" s="79" t="e">
        <f>'Bクラス月別'!DI7</f>
        <v>#VALUE!</v>
      </c>
    </row>
    <row r="7" spans="1:4" ht="11.25">
      <c r="A7" s="1">
        <f>メンバー!C21</f>
        <v>0</v>
      </c>
      <c r="B7" s="2" t="str">
        <f>メンバー!A25</f>
        <v>上野 望</v>
      </c>
      <c r="C7" s="78">
        <f>'Bクラス月別'!DG12</f>
        <v>38.5</v>
      </c>
      <c r="D7" s="79" t="e">
        <f>'Bクラス月別'!DI12</f>
        <v>#VALUE!</v>
      </c>
    </row>
    <row r="8" spans="1:4" ht="11.25">
      <c r="A8" s="1">
        <f>メンバー!C22</f>
        <v>0</v>
      </c>
      <c r="B8" s="2" t="str">
        <f>メンバー!A23</f>
        <v>高松　純</v>
      </c>
      <c r="C8" s="78">
        <f>'Bクラス月別'!DG10</f>
        <v>34</v>
      </c>
      <c r="D8" s="79" t="e">
        <f>'Bクラス月別'!DI10</f>
        <v>#VALUE!</v>
      </c>
    </row>
    <row r="9" spans="1:4" ht="11.25">
      <c r="A9" s="1">
        <f>メンバー!C23</f>
        <v>0</v>
      </c>
      <c r="B9" s="2" t="str">
        <f>メンバー!A22</f>
        <v>生木 俊輔</v>
      </c>
      <c r="C9" s="78">
        <f>'Bクラス月別'!DG9</f>
        <v>27</v>
      </c>
      <c r="D9" s="79" t="e">
        <f>'Bクラス月別'!DI9</f>
        <v>#VALUE!</v>
      </c>
    </row>
    <row r="10" spans="1:4" ht="11.25">
      <c r="A10" s="1">
        <f>メンバー!C24</f>
        <v>0</v>
      </c>
      <c r="B10" s="2" t="str">
        <f>メンバー!A30</f>
        <v>坂東 法隆</v>
      </c>
      <c r="C10" s="78">
        <f>'Bクラス月別'!DG17</f>
        <v>25.5</v>
      </c>
      <c r="D10" s="79" t="e">
        <f>'Bクラス月別'!DI17</f>
        <v>#VALUE!</v>
      </c>
    </row>
    <row r="11" spans="1:4" ht="11.25">
      <c r="A11" s="1">
        <f>メンバー!C25</f>
        <v>0</v>
      </c>
      <c r="B11" s="2" t="str">
        <f>メンバー!A24</f>
        <v>冨塚 勝</v>
      </c>
      <c r="C11" s="78">
        <f>'Bクラス月別'!DG11</f>
        <v>25</v>
      </c>
      <c r="D11" s="79" t="e">
        <f>'Bクラス月別'!DI11</f>
        <v>#VALUE!</v>
      </c>
    </row>
    <row r="12" spans="1:4" ht="11.25">
      <c r="A12" s="1">
        <f>メンバー!C26</f>
        <v>0</v>
      </c>
      <c r="B12" s="2" t="str">
        <f>メンバー!A32</f>
        <v>茂呂田 雅幸</v>
      </c>
      <c r="C12" s="78">
        <f>'Bクラス月別'!DG19</f>
        <v>21</v>
      </c>
      <c r="D12" s="79" t="e">
        <f>'Bクラス月別'!DI19</f>
        <v>#VALUE!</v>
      </c>
    </row>
    <row r="13" spans="1:4" ht="11.25">
      <c r="A13" s="1">
        <f>メンバー!C27</f>
        <v>0</v>
      </c>
      <c r="B13" s="2" t="str">
        <f>メンバー!A33</f>
        <v>中村 英彦</v>
      </c>
      <c r="C13" s="78">
        <f>'Bクラス月別'!DG20</f>
        <v>18</v>
      </c>
      <c r="D13" s="79" t="e">
        <f>'Bクラス月別'!DI20</f>
        <v>#VALUE!</v>
      </c>
    </row>
    <row r="14" spans="1:4" ht="11.25">
      <c r="A14" s="1">
        <f>メンバー!C28</f>
        <v>0</v>
      </c>
      <c r="B14" s="2" t="str">
        <f>メンバー!A34</f>
        <v>増本　禎</v>
      </c>
      <c r="C14" s="78">
        <f>'Bクラス月別'!DG21</f>
        <v>15</v>
      </c>
      <c r="D14" s="79" t="e">
        <f>'Bクラス月別'!DI21</f>
        <v>#VALUE!</v>
      </c>
    </row>
    <row r="15" spans="1:4" ht="11.25">
      <c r="A15" s="1" t="str">
        <f>メンバー!C29</f>
        <v>○</v>
      </c>
      <c r="B15" s="2" t="str">
        <f>メンバー!A36</f>
        <v>石黒　雅規</v>
      </c>
      <c r="C15" s="78">
        <f>'Bクラス月別'!DG23</f>
        <v>14</v>
      </c>
      <c r="D15" s="79" t="e">
        <f>'Bクラス月別'!DI23</f>
        <v>#VALUE!</v>
      </c>
    </row>
    <row r="16" spans="1:4" ht="11.25">
      <c r="A16" s="1">
        <f>メンバー!C30</f>
        <v>0</v>
      </c>
      <c r="B16" s="2" t="str">
        <f>メンバー!A16</f>
        <v>菊池 正彦</v>
      </c>
      <c r="C16" s="78">
        <f>'Bクラス月別'!DG3</f>
        <v>13</v>
      </c>
      <c r="D16" s="79" t="e">
        <f>'Bクラス月別'!DI3</f>
        <v>#VALUE!</v>
      </c>
    </row>
    <row r="17" spans="1:4" ht="11.25">
      <c r="A17" s="1">
        <f>メンバー!C31</f>
        <v>0</v>
      </c>
      <c r="B17" s="149" t="str">
        <f>メンバー!A31</f>
        <v>藤原 功司</v>
      </c>
      <c r="C17" s="150">
        <f>'Bクラス月別'!DG18</f>
        <v>12</v>
      </c>
      <c r="D17" s="151" t="e">
        <f>'Bクラス月別'!DI18</f>
        <v>#VALUE!</v>
      </c>
    </row>
    <row r="18" spans="1:4" ht="11.25">
      <c r="A18" s="1">
        <f>メンバー!C32</f>
        <v>0</v>
      </c>
      <c r="B18" s="2" t="str">
        <f>メンバー!A26</f>
        <v>檜垣　ユウジ</v>
      </c>
      <c r="C18" s="78">
        <f>'Bクラス月別'!DG13</f>
        <v>7</v>
      </c>
      <c r="D18" s="79" t="e">
        <f>'Bクラス月別'!DI13</f>
        <v>#VALUE!</v>
      </c>
    </row>
    <row r="19" spans="1:4" ht="11.25">
      <c r="A19" s="1">
        <f>メンバー!C33</f>
        <v>0</v>
      </c>
      <c r="B19" s="2" t="str">
        <f>メンバー!A35</f>
        <v>藤田 和彦</v>
      </c>
      <c r="C19" s="78">
        <f>'Bクラス月別'!DG22</f>
        <v>6</v>
      </c>
      <c r="D19" s="79" t="e">
        <f>'Bクラス月別'!DI22</f>
        <v>#VALUE!</v>
      </c>
    </row>
    <row r="20" spans="1:4" ht="11.25">
      <c r="A20" s="1">
        <f>メンバー!C34</f>
        <v>0</v>
      </c>
      <c r="B20" s="2" t="str">
        <f>メンバー!A28</f>
        <v>寺島</v>
      </c>
      <c r="C20" s="78">
        <f>'Bクラス月別'!DG15</f>
        <v>2</v>
      </c>
      <c r="D20" s="79" t="e">
        <f>'Bクラス月別'!DI15</f>
        <v>#VALUE!</v>
      </c>
    </row>
    <row r="21" spans="1:4" ht="11.25">
      <c r="A21" s="1">
        <f>メンバー!C35</f>
        <v>0</v>
      </c>
      <c r="B21" s="2" t="str">
        <f>メンバー!A37</f>
        <v>小野寺　宏太</v>
      </c>
      <c r="C21" s="78">
        <f>'Bクラス月別'!DG24</f>
        <v>1</v>
      </c>
      <c r="D21" s="79" t="e">
        <f>'Bクラス月別'!DI24</f>
        <v>#VALUE!</v>
      </c>
    </row>
    <row r="22" spans="1:4" ht="11.25">
      <c r="A22" s="1">
        <f>メンバー!C36</f>
        <v>0</v>
      </c>
      <c r="B22" s="2" t="str">
        <f>メンバー!A29</f>
        <v>井上 昌樹</v>
      </c>
      <c r="C22" s="78">
        <f>'Bクラス月別'!DG16</f>
        <v>0</v>
      </c>
      <c r="D22" s="79">
        <f>'Bクラス月別'!DI16</f>
        <v>0</v>
      </c>
    </row>
    <row r="23" spans="1:4" ht="11.25">
      <c r="A23" s="1">
        <f>メンバー!C37</f>
        <v>0</v>
      </c>
      <c r="B23" s="3" t="str">
        <f>メンバー!A21</f>
        <v>石井 靖人</v>
      </c>
      <c r="C23" s="80">
        <f>'Bクラス月別'!DG8</f>
        <v>0</v>
      </c>
      <c r="D23" s="81">
        <f>'Bクラス月別'!DI8</f>
        <v>0</v>
      </c>
    </row>
  </sheetData>
  <sheetProtection/>
  <autoFilter ref="B1:D23">
    <sortState ref="B2:D23">
      <sortCondition descending="1" sortBy="value" ref="C2:C23"/>
    </sortState>
  </autoFilter>
  <conditionalFormatting sqref="B2:D23">
    <cfRule type="expression" priority="1" dxfId="0">
      <formula>$A3="○"</formula>
    </cfRule>
  </conditionalFormatting>
  <printOptions/>
  <pageMargins left="1.08" right="0.7086614173228347" top="0.7480314960629921" bottom="0.7480314960629921" header="0.31496062992125984" footer="0.31496062992125984"/>
  <pageSetup orientation="portrait" paperSize="9" scale="2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RowColHeaders="0" zoomScalePageLayoutView="0" workbookViewId="0" topLeftCell="A16">
      <selection activeCell="A38" sqref="A38"/>
    </sheetView>
  </sheetViews>
  <sheetFormatPr defaultColWidth="9.140625" defaultRowHeight="15"/>
  <cols>
    <col min="1" max="1" width="9.421875" style="1" bestFit="1" customWidth="1"/>
    <col min="2" max="2" width="5.421875" style="1" bestFit="1" customWidth="1"/>
    <col min="3" max="3" width="4.421875" style="1" bestFit="1" customWidth="1"/>
    <col min="4" max="16384" width="9.00390625" style="1" customWidth="1"/>
  </cols>
  <sheetData>
    <row r="1" spans="1:3" ht="12.75">
      <c r="A1" s="5" t="s">
        <v>0</v>
      </c>
      <c r="B1" s="6" t="s">
        <v>34</v>
      </c>
      <c r="C1" s="7" t="s">
        <v>35</v>
      </c>
    </row>
    <row r="2" spans="1:3" ht="11.25">
      <c r="A2" s="4" t="s">
        <v>3</v>
      </c>
      <c r="B2" s="48" t="s">
        <v>1</v>
      </c>
      <c r="C2" s="49" t="s">
        <v>4</v>
      </c>
    </row>
    <row r="3" spans="1:3" ht="11.25">
      <c r="A3" s="52" t="s">
        <v>5</v>
      </c>
      <c r="B3" s="53" t="s">
        <v>6</v>
      </c>
      <c r="C3" s="54" t="s">
        <v>4</v>
      </c>
    </row>
    <row r="4" spans="1:3" ht="11.25">
      <c r="A4" s="2" t="s">
        <v>7</v>
      </c>
      <c r="B4" s="50" t="s">
        <v>6</v>
      </c>
      <c r="C4" s="51" t="s">
        <v>4</v>
      </c>
    </row>
    <row r="5" spans="1:3" ht="11.25">
      <c r="A5" s="52" t="s">
        <v>8</v>
      </c>
      <c r="B5" s="53" t="s">
        <v>6</v>
      </c>
      <c r="C5" s="54"/>
    </row>
    <row r="6" spans="1:3" ht="11.25">
      <c r="A6" s="2" t="s">
        <v>9</v>
      </c>
      <c r="B6" s="50" t="s">
        <v>6</v>
      </c>
      <c r="C6" s="51" t="s">
        <v>4</v>
      </c>
    </row>
    <row r="7" spans="1:3" ht="11.25">
      <c r="A7" s="52" t="s">
        <v>10</v>
      </c>
      <c r="B7" s="53" t="s">
        <v>6</v>
      </c>
      <c r="C7" s="54"/>
    </row>
    <row r="8" spans="1:3" ht="11.25">
      <c r="A8" s="2" t="s">
        <v>11</v>
      </c>
      <c r="B8" s="50" t="s">
        <v>6</v>
      </c>
      <c r="C8" s="51"/>
    </row>
    <row r="9" spans="1:3" ht="11.25">
      <c r="A9" s="52" t="s">
        <v>12</v>
      </c>
      <c r="B9" s="53" t="s">
        <v>6</v>
      </c>
      <c r="C9" s="54"/>
    </row>
    <row r="10" spans="1:3" ht="11.25">
      <c r="A10" s="2" t="s">
        <v>13</v>
      </c>
      <c r="B10" s="50" t="s">
        <v>6</v>
      </c>
      <c r="C10" s="51"/>
    </row>
    <row r="11" spans="1:3" ht="11.25">
      <c r="A11" s="52" t="s">
        <v>14</v>
      </c>
      <c r="B11" s="53" t="s">
        <v>6</v>
      </c>
      <c r="C11" s="54"/>
    </row>
    <row r="12" spans="1:3" ht="11.25">
      <c r="A12" s="2" t="s">
        <v>15</v>
      </c>
      <c r="B12" s="50" t="s">
        <v>6</v>
      </c>
      <c r="C12" s="51"/>
    </row>
    <row r="13" spans="1:3" ht="11.25">
      <c r="A13" s="52" t="s">
        <v>51</v>
      </c>
      <c r="B13" s="53" t="s">
        <v>6</v>
      </c>
      <c r="C13" s="54"/>
    </row>
    <row r="14" spans="1:3" ht="11.25">
      <c r="A14" s="2" t="s">
        <v>16</v>
      </c>
      <c r="B14" s="50" t="s">
        <v>6</v>
      </c>
      <c r="C14" s="51"/>
    </row>
    <row r="15" spans="1:3" ht="11.25">
      <c r="A15" s="158" t="s">
        <v>64</v>
      </c>
      <c r="B15" s="53" t="s">
        <v>6</v>
      </c>
      <c r="C15" s="54"/>
    </row>
    <row r="16" spans="1:3" ht="11.25">
      <c r="A16" s="2" t="s">
        <v>17</v>
      </c>
      <c r="B16" s="50" t="s">
        <v>2</v>
      </c>
      <c r="C16" s="51"/>
    </row>
    <row r="17" spans="1:3" ht="11.25">
      <c r="A17" s="52" t="s">
        <v>18</v>
      </c>
      <c r="B17" s="53" t="s">
        <v>2</v>
      </c>
      <c r="C17" s="54" t="s">
        <v>4</v>
      </c>
    </row>
    <row r="18" spans="1:3" ht="11.25">
      <c r="A18" s="2" t="s">
        <v>19</v>
      </c>
      <c r="B18" s="50" t="s">
        <v>2</v>
      </c>
      <c r="C18" s="51" t="s">
        <v>4</v>
      </c>
    </row>
    <row r="19" spans="1:3" ht="11.25">
      <c r="A19" s="52" t="s">
        <v>20</v>
      </c>
      <c r="B19" s="53" t="s">
        <v>2</v>
      </c>
      <c r="C19" s="54" t="s">
        <v>4</v>
      </c>
    </row>
    <row r="20" spans="1:3" ht="11.25">
      <c r="A20" s="2" t="s">
        <v>21</v>
      </c>
      <c r="B20" s="50" t="s">
        <v>2</v>
      </c>
      <c r="C20" s="51"/>
    </row>
    <row r="21" spans="1:3" ht="11.25">
      <c r="A21" s="52" t="s">
        <v>22</v>
      </c>
      <c r="B21" s="53" t="s">
        <v>2</v>
      </c>
      <c r="C21" s="54"/>
    </row>
    <row r="22" spans="1:3" ht="11.25">
      <c r="A22" s="2" t="s">
        <v>23</v>
      </c>
      <c r="B22" s="50" t="s">
        <v>2</v>
      </c>
      <c r="C22" s="51"/>
    </row>
    <row r="23" spans="1:3" ht="11.25">
      <c r="A23" s="52" t="s">
        <v>24</v>
      </c>
      <c r="B23" s="53" t="s">
        <v>2</v>
      </c>
      <c r="C23" s="54"/>
    </row>
    <row r="24" spans="1:3" ht="11.25">
      <c r="A24" s="2" t="s">
        <v>25</v>
      </c>
      <c r="B24" s="50" t="s">
        <v>2</v>
      </c>
      <c r="C24" s="51"/>
    </row>
    <row r="25" spans="1:3" ht="11.25">
      <c r="A25" s="52" t="s">
        <v>26</v>
      </c>
      <c r="B25" s="53" t="s">
        <v>2</v>
      </c>
      <c r="C25" s="54"/>
    </row>
    <row r="26" spans="1:3" ht="11.25">
      <c r="A26" s="159" t="s">
        <v>66</v>
      </c>
      <c r="B26" s="50" t="s">
        <v>2</v>
      </c>
      <c r="C26" s="51"/>
    </row>
    <row r="27" spans="1:3" ht="11.25">
      <c r="A27" s="52" t="s">
        <v>27</v>
      </c>
      <c r="B27" s="53" t="s">
        <v>2</v>
      </c>
      <c r="C27" s="54"/>
    </row>
    <row r="28" spans="1:3" ht="11.25">
      <c r="A28" s="159" t="s">
        <v>68</v>
      </c>
      <c r="B28" s="50" t="s">
        <v>2</v>
      </c>
      <c r="C28" s="51"/>
    </row>
    <row r="29" spans="1:3" ht="11.25">
      <c r="A29" s="52" t="s">
        <v>28</v>
      </c>
      <c r="B29" s="53" t="s">
        <v>2</v>
      </c>
      <c r="C29" s="54" t="s">
        <v>4</v>
      </c>
    </row>
    <row r="30" spans="1:3" ht="11.25">
      <c r="A30" s="2" t="s">
        <v>29</v>
      </c>
      <c r="B30" s="50" t="s">
        <v>2</v>
      </c>
      <c r="C30" s="51"/>
    </row>
    <row r="31" spans="1:3" ht="11.25">
      <c r="A31" s="52" t="s">
        <v>30</v>
      </c>
      <c r="B31" s="53" t="s">
        <v>2</v>
      </c>
      <c r="C31" s="54"/>
    </row>
    <row r="32" spans="1:3" ht="11.25">
      <c r="A32" s="2" t="s">
        <v>31</v>
      </c>
      <c r="B32" s="50" t="s">
        <v>2</v>
      </c>
      <c r="C32" s="51"/>
    </row>
    <row r="33" spans="1:3" ht="11.25">
      <c r="A33" s="52" t="s">
        <v>32</v>
      </c>
      <c r="B33" s="53" t="s">
        <v>2</v>
      </c>
      <c r="C33" s="54"/>
    </row>
    <row r="34" spans="1:3" ht="11.25">
      <c r="A34" s="159" t="s">
        <v>67</v>
      </c>
      <c r="B34" s="50" t="s">
        <v>2</v>
      </c>
      <c r="C34" s="51"/>
    </row>
    <row r="35" spans="1:3" ht="11.25">
      <c r="A35" s="52" t="s">
        <v>33</v>
      </c>
      <c r="B35" s="53" t="s">
        <v>2</v>
      </c>
      <c r="C35" s="54"/>
    </row>
    <row r="36" spans="1:3" ht="11.25">
      <c r="A36" s="159" t="s">
        <v>65</v>
      </c>
      <c r="B36" s="50" t="s">
        <v>2</v>
      </c>
      <c r="C36" s="51"/>
    </row>
    <row r="37" spans="1:3" ht="11.25">
      <c r="A37" s="176" t="s">
        <v>69</v>
      </c>
      <c r="B37" s="55" t="s">
        <v>2</v>
      </c>
      <c r="C37" s="56"/>
    </row>
    <row r="38" spans="1:3" ht="11.25">
      <c r="A38" s="176" t="s">
        <v>69</v>
      </c>
      <c r="B38" s="55" t="s">
        <v>2</v>
      </c>
      <c r="C38" s="56"/>
    </row>
  </sheetData>
  <sheetProtection/>
  <dataValidations count="2">
    <dataValidation type="list" allowBlank="1" showInputMessage="1" showErrorMessage="1" sqref="B2:B38">
      <formula1>"A,B"</formula1>
    </dataValidation>
    <dataValidation type="list" allowBlank="1" showInputMessage="1" showErrorMessage="1" sqref="C2:C38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showGridLines="0" showRowColHeaders="0" zoomScalePageLayoutView="0" workbookViewId="0" topLeftCell="A1">
      <selection activeCell="L35" sqref="L35"/>
    </sheetView>
  </sheetViews>
  <sheetFormatPr defaultColWidth="3.57421875" defaultRowHeight="15"/>
  <cols>
    <col min="1" max="26" width="5.140625" style="1" customWidth="1"/>
    <col min="27" max="16384" width="3.57421875" style="1" customWidth="1"/>
  </cols>
  <sheetData>
    <row r="1" spans="1:26" ht="11.25">
      <c r="A1" s="71" t="s">
        <v>61</v>
      </c>
      <c r="B1" s="68">
        <v>1</v>
      </c>
      <c r="C1" s="69">
        <v>2</v>
      </c>
      <c r="D1" s="69">
        <v>3</v>
      </c>
      <c r="E1" s="69">
        <v>4</v>
      </c>
      <c r="F1" s="69">
        <v>5</v>
      </c>
      <c r="G1" s="69">
        <v>6</v>
      </c>
      <c r="H1" s="69">
        <v>7</v>
      </c>
      <c r="I1" s="69">
        <v>8</v>
      </c>
      <c r="J1" s="69">
        <v>9</v>
      </c>
      <c r="K1" s="69">
        <v>10</v>
      </c>
      <c r="L1" s="69">
        <v>11</v>
      </c>
      <c r="M1" s="69">
        <v>12</v>
      </c>
      <c r="N1" s="69">
        <v>13</v>
      </c>
      <c r="O1" s="69">
        <v>14</v>
      </c>
      <c r="P1" s="69">
        <v>15</v>
      </c>
      <c r="Q1" s="69">
        <v>16</v>
      </c>
      <c r="R1" s="69">
        <v>17</v>
      </c>
      <c r="S1" s="69">
        <v>18</v>
      </c>
      <c r="T1" s="69">
        <v>19</v>
      </c>
      <c r="U1" s="69">
        <v>20</v>
      </c>
      <c r="V1" s="69">
        <v>21</v>
      </c>
      <c r="W1" s="69">
        <v>22</v>
      </c>
      <c r="X1" s="69">
        <v>23</v>
      </c>
      <c r="Y1" s="69">
        <v>24</v>
      </c>
      <c r="Z1" s="70">
        <v>25</v>
      </c>
    </row>
    <row r="2" spans="1:26" ht="11.25">
      <c r="A2" s="65">
        <v>1</v>
      </c>
      <c r="B2" s="62">
        <v>50</v>
      </c>
      <c r="C2" s="63">
        <f>SUM(B2:B3)/$C$1</f>
        <v>40</v>
      </c>
      <c r="D2" s="63">
        <f>SUM(B2:B4)/$D$1</f>
        <v>31.666666666666668</v>
      </c>
      <c r="E2" s="63">
        <f>SUM(B2:B5)/$E$1</f>
        <v>27</v>
      </c>
      <c r="F2" s="63">
        <f>SUM(B2:B6)/$F$1</f>
        <v>23.8</v>
      </c>
      <c r="G2" s="63">
        <f>SUM(B2:B7)/$G$1</f>
        <v>21.333333333333332</v>
      </c>
      <c r="H2" s="63">
        <f>SUM(B2:B8)/$H$1</f>
        <v>19.285714285714285</v>
      </c>
      <c r="I2" s="63">
        <f>SUM(B2:B9)/$I$1</f>
        <v>17.5</v>
      </c>
      <c r="J2" s="63">
        <f>SUM(B2:B10)/$J$1</f>
        <v>15.88888888888889</v>
      </c>
      <c r="K2" s="63">
        <f>SUM(B2:B11)/$K$1</f>
        <v>14.4</v>
      </c>
      <c r="L2" s="63">
        <f>SUM(B2:B12)/$L$1</f>
        <v>13.090909090909092</v>
      </c>
      <c r="M2" s="63">
        <f>SUM(B2:B13)/M$1</f>
        <v>12</v>
      </c>
      <c r="N2" s="63">
        <f>SUM(B2:B14)/N$1</f>
        <v>11.076923076923077</v>
      </c>
      <c r="O2" s="63">
        <f>SUM(B2:B15)/O$1</f>
        <v>10.285714285714286</v>
      </c>
      <c r="P2" s="63">
        <f>SUM(B2:B16)/P$1</f>
        <v>9.6</v>
      </c>
      <c r="Q2" s="63">
        <f>SUM(B2:B17)/Q$1</f>
        <v>9</v>
      </c>
      <c r="R2" s="63">
        <f>SUM(B2:B18)/R$1</f>
        <v>8.470588235294118</v>
      </c>
      <c r="S2" s="63">
        <f>SUM(B2:B19)/S$1</f>
        <v>8</v>
      </c>
      <c r="T2" s="63">
        <f>SUM(B2:B20)/T$1</f>
        <v>7.578947368421052</v>
      </c>
      <c r="U2" s="63">
        <f>SUM(B2:B21)/U$1</f>
        <v>7.2</v>
      </c>
      <c r="V2" s="63">
        <f>SUM(B2:B22)/V$1</f>
        <v>6.857142857142857</v>
      </c>
      <c r="W2" s="63">
        <f>SUM(B2:B23)/W$1</f>
        <v>6.545454545454546</v>
      </c>
      <c r="X2" s="63">
        <f>SUM(B2:B24)/X$1</f>
        <v>6.260869565217392</v>
      </c>
      <c r="Y2" s="63">
        <f>SUM(B2:B25)/Y$1</f>
        <v>6</v>
      </c>
      <c r="Z2" s="64">
        <f>SUM(B2:B26)/Z$1</f>
        <v>5.76</v>
      </c>
    </row>
    <row r="3" spans="1:26" ht="11.25">
      <c r="A3" s="66">
        <v>2</v>
      </c>
      <c r="B3" s="61">
        <v>30</v>
      </c>
      <c r="C3" s="63">
        <f aca="true" t="shared" si="0" ref="C3:C26">SUM(B3:B4)/$C$1</f>
        <v>22.5</v>
      </c>
      <c r="D3" s="63">
        <f aca="true" t="shared" si="1" ref="D3:D26">SUM(B3:B5)/$D$1</f>
        <v>19.333333333333332</v>
      </c>
      <c r="E3" s="63">
        <f aca="true" t="shared" si="2" ref="E3:E26">SUM(B3:B6)/$E$1</f>
        <v>17.25</v>
      </c>
      <c r="F3" s="63">
        <f aca="true" t="shared" si="3" ref="F3:F26">SUM(B3:B7)/$F$1</f>
        <v>15.6</v>
      </c>
      <c r="G3" s="63">
        <f aca="true" t="shared" si="4" ref="G3:G26">SUM(B3:B8)/$G$1</f>
        <v>14.166666666666666</v>
      </c>
      <c r="H3" s="63">
        <f aca="true" t="shared" si="5" ref="H3:H26">SUM(B3:B9)/$H$1</f>
        <v>12.857142857142858</v>
      </c>
      <c r="I3" s="63">
        <f aca="true" t="shared" si="6" ref="I3:I26">SUM(B3:B10)/$I$1</f>
        <v>11.625</v>
      </c>
      <c r="J3" s="63">
        <f aca="true" t="shared" si="7" ref="J3:J26">SUM(B3:B11)/$J$1</f>
        <v>10.444444444444445</v>
      </c>
      <c r="K3" s="63">
        <f aca="true" t="shared" si="8" ref="K3:K26">SUM(B3:B12)/$K$1</f>
        <v>9.4</v>
      </c>
      <c r="L3" s="63">
        <f aca="true" t="shared" si="9" ref="L3:L26">SUM(B3:B13)/$L$1</f>
        <v>8.545454545454545</v>
      </c>
      <c r="M3" s="63">
        <f aca="true" t="shared" si="10" ref="M3:M26">SUM(B3:B14)/M$1</f>
        <v>7.833333333333333</v>
      </c>
      <c r="N3" s="63">
        <f aca="true" t="shared" si="11" ref="N3:N26">SUM(B3:B15)/N$1</f>
        <v>7.230769230769231</v>
      </c>
      <c r="O3" s="63">
        <f aca="true" t="shared" si="12" ref="O3:O26">SUM(B3:B16)/O$1</f>
        <v>6.714285714285714</v>
      </c>
      <c r="P3" s="63">
        <f aca="true" t="shared" si="13" ref="P3:P26">SUM(B3:B17)/P$1</f>
        <v>6.266666666666667</v>
      </c>
      <c r="Q3" s="63">
        <f aca="true" t="shared" si="14" ref="Q3:Q26">SUM(B3:B18)/Q$1</f>
        <v>5.875</v>
      </c>
      <c r="R3" s="63">
        <f aca="true" t="shared" si="15" ref="R3:R26">SUM(B3:B19)/R$1</f>
        <v>5.529411764705882</v>
      </c>
      <c r="S3" s="63">
        <f aca="true" t="shared" si="16" ref="S3:S26">SUM(B3:B20)/S$1</f>
        <v>5.222222222222222</v>
      </c>
      <c r="T3" s="63">
        <f aca="true" t="shared" si="17" ref="T3:T26">SUM(B3:B21)/T$1</f>
        <v>4.947368421052632</v>
      </c>
      <c r="U3" s="63">
        <f aca="true" t="shared" si="18" ref="U3:U26">SUM(B3:B22)/U$1</f>
        <v>4.7</v>
      </c>
      <c r="V3" s="63">
        <f aca="true" t="shared" si="19" ref="V3:V26">SUM(B3:B23)/V$1</f>
        <v>4.476190476190476</v>
      </c>
      <c r="W3" s="63">
        <f aca="true" t="shared" si="20" ref="W3:W26">SUM(B3:B24)/W$1</f>
        <v>4.2727272727272725</v>
      </c>
      <c r="X3" s="63">
        <f aca="true" t="shared" si="21" ref="X3:X26">SUM(B3:B25)/X$1</f>
        <v>4.086956521739131</v>
      </c>
      <c r="Y3" s="63">
        <f aca="true" t="shared" si="22" ref="Y3:Y26">SUM(B3:B26)/Y$1</f>
        <v>3.9166666666666665</v>
      </c>
      <c r="Z3" s="64">
        <f aca="true" t="shared" si="23" ref="Z3:Z26">SUM(B3:B27)/Z$1</f>
        <v>3.76</v>
      </c>
    </row>
    <row r="4" spans="1:26" ht="11.25">
      <c r="A4" s="66">
        <v>3</v>
      </c>
      <c r="B4" s="61">
        <v>15</v>
      </c>
      <c r="C4" s="63">
        <f t="shared" si="0"/>
        <v>14</v>
      </c>
      <c r="D4" s="63">
        <f t="shared" si="1"/>
        <v>13</v>
      </c>
      <c r="E4" s="63">
        <f t="shared" si="2"/>
        <v>12</v>
      </c>
      <c r="F4" s="63">
        <f t="shared" si="3"/>
        <v>11</v>
      </c>
      <c r="G4" s="63">
        <f t="shared" si="4"/>
        <v>10</v>
      </c>
      <c r="H4" s="63">
        <f t="shared" si="5"/>
        <v>9</v>
      </c>
      <c r="I4" s="63">
        <f t="shared" si="6"/>
        <v>8</v>
      </c>
      <c r="J4" s="63">
        <f t="shared" si="7"/>
        <v>7.111111111111111</v>
      </c>
      <c r="K4" s="63">
        <f t="shared" si="8"/>
        <v>6.4</v>
      </c>
      <c r="L4" s="63">
        <f t="shared" si="9"/>
        <v>5.818181818181818</v>
      </c>
      <c r="M4" s="63">
        <f t="shared" si="10"/>
        <v>5.333333333333333</v>
      </c>
      <c r="N4" s="63">
        <f t="shared" si="11"/>
        <v>4.923076923076923</v>
      </c>
      <c r="O4" s="63">
        <f t="shared" si="12"/>
        <v>4.571428571428571</v>
      </c>
      <c r="P4" s="63">
        <f t="shared" si="13"/>
        <v>4.266666666666667</v>
      </c>
      <c r="Q4" s="63">
        <f t="shared" si="14"/>
        <v>4</v>
      </c>
      <c r="R4" s="63">
        <f t="shared" si="15"/>
        <v>3.764705882352941</v>
      </c>
      <c r="S4" s="63">
        <f t="shared" si="16"/>
        <v>3.5555555555555554</v>
      </c>
      <c r="T4" s="63">
        <f t="shared" si="17"/>
        <v>3.3684210526315788</v>
      </c>
      <c r="U4" s="63">
        <f t="shared" si="18"/>
        <v>3.2</v>
      </c>
      <c r="V4" s="63">
        <f t="shared" si="19"/>
        <v>3.0476190476190474</v>
      </c>
      <c r="W4" s="63">
        <f t="shared" si="20"/>
        <v>2.909090909090909</v>
      </c>
      <c r="X4" s="63">
        <f t="shared" si="21"/>
        <v>2.782608695652174</v>
      </c>
      <c r="Y4" s="63">
        <f t="shared" si="22"/>
        <v>2.6666666666666665</v>
      </c>
      <c r="Z4" s="64">
        <f t="shared" si="23"/>
        <v>2.56</v>
      </c>
    </row>
    <row r="5" spans="1:26" ht="11.25">
      <c r="A5" s="66">
        <v>4</v>
      </c>
      <c r="B5" s="61">
        <v>13</v>
      </c>
      <c r="C5" s="63">
        <f t="shared" si="0"/>
        <v>12</v>
      </c>
      <c r="D5" s="63">
        <f t="shared" si="1"/>
        <v>11</v>
      </c>
      <c r="E5" s="63">
        <f t="shared" si="2"/>
        <v>10</v>
      </c>
      <c r="F5" s="63">
        <f t="shared" si="3"/>
        <v>9</v>
      </c>
      <c r="G5" s="63">
        <f t="shared" si="4"/>
        <v>8</v>
      </c>
      <c r="H5" s="63">
        <f t="shared" si="5"/>
        <v>7</v>
      </c>
      <c r="I5" s="63">
        <f t="shared" si="6"/>
        <v>6.125</v>
      </c>
      <c r="J5" s="63">
        <f t="shared" si="7"/>
        <v>5.444444444444445</v>
      </c>
      <c r="K5" s="63">
        <f t="shared" si="8"/>
        <v>4.9</v>
      </c>
      <c r="L5" s="63">
        <f t="shared" si="9"/>
        <v>4.454545454545454</v>
      </c>
      <c r="M5" s="63">
        <f t="shared" si="10"/>
        <v>4.083333333333333</v>
      </c>
      <c r="N5" s="63">
        <f t="shared" si="11"/>
        <v>3.769230769230769</v>
      </c>
      <c r="O5" s="63">
        <f t="shared" si="12"/>
        <v>3.5</v>
      </c>
      <c r="P5" s="63">
        <f t="shared" si="13"/>
        <v>3.2666666666666666</v>
      </c>
      <c r="Q5" s="63">
        <f t="shared" si="14"/>
        <v>3.0625</v>
      </c>
      <c r="R5" s="63">
        <f t="shared" si="15"/>
        <v>2.8823529411764706</v>
      </c>
      <c r="S5" s="63">
        <f t="shared" si="16"/>
        <v>2.7222222222222223</v>
      </c>
      <c r="T5" s="63">
        <f t="shared" si="17"/>
        <v>2.5789473684210527</v>
      </c>
      <c r="U5" s="63">
        <f t="shared" si="18"/>
        <v>2.45</v>
      </c>
      <c r="V5" s="63">
        <f t="shared" si="19"/>
        <v>2.3333333333333335</v>
      </c>
      <c r="W5" s="63">
        <f t="shared" si="20"/>
        <v>2.227272727272727</v>
      </c>
      <c r="X5" s="63">
        <f t="shared" si="21"/>
        <v>2.130434782608696</v>
      </c>
      <c r="Y5" s="63">
        <f t="shared" si="22"/>
        <v>2.0416666666666665</v>
      </c>
      <c r="Z5" s="64">
        <f t="shared" si="23"/>
        <v>1.96</v>
      </c>
    </row>
    <row r="6" spans="1:26" ht="11.25">
      <c r="A6" s="66">
        <v>5</v>
      </c>
      <c r="B6" s="61">
        <v>11</v>
      </c>
      <c r="C6" s="63">
        <f t="shared" si="0"/>
        <v>10</v>
      </c>
      <c r="D6" s="63">
        <f t="shared" si="1"/>
        <v>9</v>
      </c>
      <c r="E6" s="63">
        <f t="shared" si="2"/>
        <v>8</v>
      </c>
      <c r="F6" s="63">
        <f t="shared" si="3"/>
        <v>7</v>
      </c>
      <c r="G6" s="63">
        <f t="shared" si="4"/>
        <v>6</v>
      </c>
      <c r="H6" s="63">
        <f t="shared" si="5"/>
        <v>5.142857142857143</v>
      </c>
      <c r="I6" s="63">
        <f t="shared" si="6"/>
        <v>4.5</v>
      </c>
      <c r="J6" s="63">
        <f t="shared" si="7"/>
        <v>4</v>
      </c>
      <c r="K6" s="63">
        <f t="shared" si="8"/>
        <v>3.6</v>
      </c>
      <c r="L6" s="63">
        <f t="shared" si="9"/>
        <v>3.272727272727273</v>
      </c>
      <c r="M6" s="63">
        <f t="shared" si="10"/>
        <v>3</v>
      </c>
      <c r="N6" s="63">
        <f t="shared" si="11"/>
        <v>2.769230769230769</v>
      </c>
      <c r="O6" s="63">
        <f t="shared" si="12"/>
        <v>2.5714285714285716</v>
      </c>
      <c r="P6" s="63">
        <f t="shared" si="13"/>
        <v>2.4</v>
      </c>
      <c r="Q6" s="63">
        <f t="shared" si="14"/>
        <v>2.25</v>
      </c>
      <c r="R6" s="63">
        <f t="shared" si="15"/>
        <v>2.1176470588235294</v>
      </c>
      <c r="S6" s="63">
        <f t="shared" si="16"/>
        <v>2</v>
      </c>
      <c r="T6" s="63">
        <f t="shared" si="17"/>
        <v>1.894736842105263</v>
      </c>
      <c r="U6" s="63">
        <f t="shared" si="18"/>
        <v>1.8</v>
      </c>
      <c r="V6" s="63">
        <f t="shared" si="19"/>
        <v>1.7142857142857142</v>
      </c>
      <c r="W6" s="63">
        <f t="shared" si="20"/>
        <v>1.6363636363636365</v>
      </c>
      <c r="X6" s="63">
        <f t="shared" si="21"/>
        <v>1.565217391304348</v>
      </c>
      <c r="Y6" s="63">
        <f t="shared" si="22"/>
        <v>1.5</v>
      </c>
      <c r="Z6" s="64">
        <f t="shared" si="23"/>
        <v>1.44</v>
      </c>
    </row>
    <row r="7" spans="1:26" ht="11.25">
      <c r="A7" s="66">
        <v>6</v>
      </c>
      <c r="B7" s="61">
        <v>9</v>
      </c>
      <c r="C7" s="63">
        <f t="shared" si="0"/>
        <v>8</v>
      </c>
      <c r="D7" s="63">
        <f t="shared" si="1"/>
        <v>7</v>
      </c>
      <c r="E7" s="63">
        <f t="shared" si="2"/>
        <v>6</v>
      </c>
      <c r="F7" s="63">
        <f t="shared" si="3"/>
        <v>5</v>
      </c>
      <c r="G7" s="63">
        <f t="shared" si="4"/>
        <v>4.166666666666667</v>
      </c>
      <c r="H7" s="63">
        <f t="shared" si="5"/>
        <v>3.5714285714285716</v>
      </c>
      <c r="I7" s="63">
        <f t="shared" si="6"/>
        <v>3.125</v>
      </c>
      <c r="J7" s="63">
        <f t="shared" si="7"/>
        <v>2.7777777777777777</v>
      </c>
      <c r="K7" s="63">
        <f t="shared" si="8"/>
        <v>2.5</v>
      </c>
      <c r="L7" s="63">
        <f t="shared" si="9"/>
        <v>2.272727272727273</v>
      </c>
      <c r="M7" s="63">
        <f t="shared" si="10"/>
        <v>2.0833333333333335</v>
      </c>
      <c r="N7" s="63">
        <f t="shared" si="11"/>
        <v>1.9230769230769231</v>
      </c>
      <c r="O7" s="63">
        <f t="shared" si="12"/>
        <v>1.7857142857142858</v>
      </c>
      <c r="P7" s="63">
        <f t="shared" si="13"/>
        <v>1.6666666666666667</v>
      </c>
      <c r="Q7" s="63">
        <f t="shared" si="14"/>
        <v>1.5625</v>
      </c>
      <c r="R7" s="63">
        <f t="shared" si="15"/>
        <v>1.4705882352941178</v>
      </c>
      <c r="S7" s="63">
        <f t="shared" si="16"/>
        <v>1.3888888888888888</v>
      </c>
      <c r="T7" s="63">
        <f t="shared" si="17"/>
        <v>1.3157894736842106</v>
      </c>
      <c r="U7" s="63">
        <f t="shared" si="18"/>
        <v>1.25</v>
      </c>
      <c r="V7" s="63">
        <f t="shared" si="19"/>
        <v>1.1904761904761905</v>
      </c>
      <c r="W7" s="63">
        <f t="shared" si="20"/>
        <v>1.1363636363636365</v>
      </c>
      <c r="X7" s="63">
        <f t="shared" si="21"/>
        <v>1.0869565217391304</v>
      </c>
      <c r="Y7" s="63">
        <f t="shared" si="22"/>
        <v>1.0416666666666667</v>
      </c>
      <c r="Z7" s="64">
        <f t="shared" si="23"/>
        <v>1</v>
      </c>
    </row>
    <row r="8" spans="1:26" ht="11.25">
      <c r="A8" s="66">
        <v>7</v>
      </c>
      <c r="B8" s="61">
        <v>7</v>
      </c>
      <c r="C8" s="63">
        <f t="shared" si="0"/>
        <v>6</v>
      </c>
      <c r="D8" s="63">
        <f t="shared" si="1"/>
        <v>5</v>
      </c>
      <c r="E8" s="63">
        <f t="shared" si="2"/>
        <v>4</v>
      </c>
      <c r="F8" s="63">
        <f t="shared" si="3"/>
        <v>3.2</v>
      </c>
      <c r="G8" s="63">
        <f t="shared" si="4"/>
        <v>2.6666666666666665</v>
      </c>
      <c r="H8" s="63">
        <f t="shared" si="5"/>
        <v>2.2857142857142856</v>
      </c>
      <c r="I8" s="63">
        <f t="shared" si="6"/>
        <v>2</v>
      </c>
      <c r="J8" s="63">
        <f t="shared" si="7"/>
        <v>1.7777777777777777</v>
      </c>
      <c r="K8" s="63">
        <f t="shared" si="8"/>
        <v>1.6</v>
      </c>
      <c r="L8" s="63">
        <f t="shared" si="9"/>
        <v>1.4545454545454546</v>
      </c>
      <c r="M8" s="63">
        <f t="shared" si="10"/>
        <v>1.3333333333333333</v>
      </c>
      <c r="N8" s="63">
        <f t="shared" si="11"/>
        <v>1.2307692307692308</v>
      </c>
      <c r="O8" s="63">
        <f t="shared" si="12"/>
        <v>1.1428571428571428</v>
      </c>
      <c r="P8" s="63">
        <f t="shared" si="13"/>
        <v>1.0666666666666667</v>
      </c>
      <c r="Q8" s="63">
        <f t="shared" si="14"/>
        <v>1</v>
      </c>
      <c r="R8" s="63">
        <f t="shared" si="15"/>
        <v>0.9411764705882353</v>
      </c>
      <c r="S8" s="63">
        <f t="shared" si="16"/>
        <v>0.8888888888888888</v>
      </c>
      <c r="T8" s="63">
        <f t="shared" si="17"/>
        <v>0.8421052631578947</v>
      </c>
      <c r="U8" s="63">
        <f t="shared" si="18"/>
        <v>0.8</v>
      </c>
      <c r="V8" s="63">
        <f t="shared" si="19"/>
        <v>0.7619047619047619</v>
      </c>
      <c r="W8" s="63">
        <f t="shared" si="20"/>
        <v>0.7272727272727273</v>
      </c>
      <c r="X8" s="63">
        <f t="shared" si="21"/>
        <v>0.6956521739130435</v>
      </c>
      <c r="Y8" s="63">
        <f t="shared" si="22"/>
        <v>0.6666666666666666</v>
      </c>
      <c r="Z8" s="64">
        <f t="shared" si="23"/>
        <v>0.64</v>
      </c>
    </row>
    <row r="9" spans="1:26" ht="11.25">
      <c r="A9" s="66">
        <v>8</v>
      </c>
      <c r="B9" s="61">
        <v>5</v>
      </c>
      <c r="C9" s="63">
        <f t="shared" si="0"/>
        <v>4</v>
      </c>
      <c r="D9" s="63">
        <f t="shared" si="1"/>
        <v>3</v>
      </c>
      <c r="E9" s="63">
        <f t="shared" si="2"/>
        <v>2.25</v>
      </c>
      <c r="F9" s="63">
        <f t="shared" si="3"/>
        <v>1.8</v>
      </c>
      <c r="G9" s="63">
        <f t="shared" si="4"/>
        <v>1.5</v>
      </c>
      <c r="H9" s="63">
        <f t="shared" si="5"/>
        <v>1.2857142857142858</v>
      </c>
      <c r="I9" s="63">
        <f t="shared" si="6"/>
        <v>1.125</v>
      </c>
      <c r="J9" s="63">
        <f t="shared" si="7"/>
        <v>1</v>
      </c>
      <c r="K9" s="63">
        <f t="shared" si="8"/>
        <v>0.9</v>
      </c>
      <c r="L9" s="63">
        <f t="shared" si="9"/>
        <v>0.8181818181818182</v>
      </c>
      <c r="M9" s="63">
        <f t="shared" si="10"/>
        <v>0.75</v>
      </c>
      <c r="N9" s="63">
        <f t="shared" si="11"/>
        <v>0.6923076923076923</v>
      </c>
      <c r="O9" s="63">
        <f t="shared" si="12"/>
        <v>0.6428571428571429</v>
      </c>
      <c r="P9" s="63">
        <f t="shared" si="13"/>
        <v>0.6</v>
      </c>
      <c r="Q9" s="63">
        <f t="shared" si="14"/>
        <v>0.5625</v>
      </c>
      <c r="R9" s="63">
        <f t="shared" si="15"/>
        <v>0.5294117647058824</v>
      </c>
      <c r="S9" s="63">
        <f t="shared" si="16"/>
        <v>0.5</v>
      </c>
      <c r="T9" s="63">
        <f t="shared" si="17"/>
        <v>0.47368421052631576</v>
      </c>
      <c r="U9" s="63">
        <f t="shared" si="18"/>
        <v>0.45</v>
      </c>
      <c r="V9" s="63">
        <f t="shared" si="19"/>
        <v>0.42857142857142855</v>
      </c>
      <c r="W9" s="63">
        <f t="shared" si="20"/>
        <v>0.4090909090909091</v>
      </c>
      <c r="X9" s="63">
        <f t="shared" si="21"/>
        <v>0.391304347826087</v>
      </c>
      <c r="Y9" s="63">
        <f t="shared" si="22"/>
        <v>0.375</v>
      </c>
      <c r="Z9" s="64">
        <f t="shared" si="23"/>
        <v>0.36</v>
      </c>
    </row>
    <row r="10" spans="1:26" ht="11.25">
      <c r="A10" s="66">
        <v>9</v>
      </c>
      <c r="B10" s="61">
        <v>3</v>
      </c>
      <c r="C10" s="63">
        <f t="shared" si="0"/>
        <v>2</v>
      </c>
      <c r="D10" s="63">
        <f t="shared" si="1"/>
        <v>1.3333333333333333</v>
      </c>
      <c r="E10" s="63">
        <f t="shared" si="2"/>
        <v>1</v>
      </c>
      <c r="F10" s="63">
        <f t="shared" si="3"/>
        <v>0.8</v>
      </c>
      <c r="G10" s="63">
        <f t="shared" si="4"/>
        <v>0.6666666666666666</v>
      </c>
      <c r="H10" s="63">
        <f t="shared" si="5"/>
        <v>0.5714285714285714</v>
      </c>
      <c r="I10" s="63">
        <f t="shared" si="6"/>
        <v>0.5</v>
      </c>
      <c r="J10" s="63">
        <f t="shared" si="7"/>
        <v>0.4444444444444444</v>
      </c>
      <c r="K10" s="63">
        <f t="shared" si="8"/>
        <v>0.4</v>
      </c>
      <c r="L10" s="63">
        <f t="shared" si="9"/>
        <v>0.36363636363636365</v>
      </c>
      <c r="M10" s="63">
        <f t="shared" si="10"/>
        <v>0.3333333333333333</v>
      </c>
      <c r="N10" s="63">
        <f t="shared" si="11"/>
        <v>0.3076923076923077</v>
      </c>
      <c r="O10" s="63">
        <f t="shared" si="12"/>
        <v>0.2857142857142857</v>
      </c>
      <c r="P10" s="63">
        <f t="shared" si="13"/>
        <v>0.26666666666666666</v>
      </c>
      <c r="Q10" s="63">
        <f t="shared" si="14"/>
        <v>0.25</v>
      </c>
      <c r="R10" s="63">
        <f t="shared" si="15"/>
        <v>0.23529411764705882</v>
      </c>
      <c r="S10" s="63">
        <f t="shared" si="16"/>
        <v>0.2222222222222222</v>
      </c>
      <c r="T10" s="63">
        <f t="shared" si="17"/>
        <v>0.21052631578947367</v>
      </c>
      <c r="U10" s="63">
        <f t="shared" si="18"/>
        <v>0.2</v>
      </c>
      <c r="V10" s="63">
        <f t="shared" si="19"/>
        <v>0.19047619047619047</v>
      </c>
      <c r="W10" s="63">
        <f t="shared" si="20"/>
        <v>0.18181818181818182</v>
      </c>
      <c r="X10" s="63">
        <f t="shared" si="21"/>
        <v>0.17391304347826086</v>
      </c>
      <c r="Y10" s="63">
        <f t="shared" si="22"/>
        <v>0.16666666666666666</v>
      </c>
      <c r="Z10" s="64">
        <f t="shared" si="23"/>
        <v>0.16</v>
      </c>
    </row>
    <row r="11" spans="1:26" ht="11.25">
      <c r="A11" s="66">
        <v>10</v>
      </c>
      <c r="B11" s="61">
        <v>1</v>
      </c>
      <c r="C11" s="63">
        <f t="shared" si="0"/>
        <v>0.5</v>
      </c>
      <c r="D11" s="63">
        <f t="shared" si="1"/>
        <v>0.3333333333333333</v>
      </c>
      <c r="E11" s="63">
        <f t="shared" si="2"/>
        <v>0.25</v>
      </c>
      <c r="F11" s="63">
        <f t="shared" si="3"/>
        <v>0.2</v>
      </c>
      <c r="G11" s="63">
        <f t="shared" si="4"/>
        <v>0.16666666666666666</v>
      </c>
      <c r="H11" s="63">
        <f t="shared" si="5"/>
        <v>0.14285714285714285</v>
      </c>
      <c r="I11" s="63">
        <f t="shared" si="6"/>
        <v>0.125</v>
      </c>
      <c r="J11" s="63">
        <f t="shared" si="7"/>
        <v>0.1111111111111111</v>
      </c>
      <c r="K11" s="63">
        <f t="shared" si="8"/>
        <v>0.1</v>
      </c>
      <c r="L11" s="63">
        <f t="shared" si="9"/>
        <v>0.09090909090909091</v>
      </c>
      <c r="M11" s="63">
        <f t="shared" si="10"/>
        <v>0.08333333333333333</v>
      </c>
      <c r="N11" s="63">
        <f t="shared" si="11"/>
        <v>0.07692307692307693</v>
      </c>
      <c r="O11" s="63">
        <f t="shared" si="12"/>
        <v>0.07142857142857142</v>
      </c>
      <c r="P11" s="63">
        <f t="shared" si="13"/>
        <v>0.06666666666666667</v>
      </c>
      <c r="Q11" s="63">
        <f t="shared" si="14"/>
        <v>0.0625</v>
      </c>
      <c r="R11" s="63">
        <f t="shared" si="15"/>
        <v>0.058823529411764705</v>
      </c>
      <c r="S11" s="63">
        <f t="shared" si="16"/>
        <v>0.05555555555555555</v>
      </c>
      <c r="T11" s="63">
        <f t="shared" si="17"/>
        <v>0.05263157894736842</v>
      </c>
      <c r="U11" s="63">
        <f t="shared" si="18"/>
        <v>0.05</v>
      </c>
      <c r="V11" s="63">
        <f t="shared" si="19"/>
        <v>0.047619047619047616</v>
      </c>
      <c r="W11" s="63">
        <f t="shared" si="20"/>
        <v>0.045454545454545456</v>
      </c>
      <c r="X11" s="63">
        <f t="shared" si="21"/>
        <v>0.043478260869565216</v>
      </c>
      <c r="Y11" s="63">
        <f t="shared" si="22"/>
        <v>0.041666666666666664</v>
      </c>
      <c r="Z11" s="64">
        <f t="shared" si="23"/>
        <v>0.04</v>
      </c>
    </row>
    <row r="12" spans="1:26" ht="11.25">
      <c r="A12" s="66">
        <v>11</v>
      </c>
      <c r="B12" s="61">
        <v>0</v>
      </c>
      <c r="C12" s="63">
        <f t="shared" si="0"/>
        <v>0</v>
      </c>
      <c r="D12" s="63">
        <f t="shared" si="1"/>
        <v>0</v>
      </c>
      <c r="E12" s="63">
        <f t="shared" si="2"/>
        <v>0</v>
      </c>
      <c r="F12" s="63">
        <f t="shared" si="3"/>
        <v>0</v>
      </c>
      <c r="G12" s="63">
        <f t="shared" si="4"/>
        <v>0</v>
      </c>
      <c r="H12" s="63">
        <f t="shared" si="5"/>
        <v>0</v>
      </c>
      <c r="I12" s="63">
        <f t="shared" si="6"/>
        <v>0</v>
      </c>
      <c r="J12" s="63">
        <f t="shared" si="7"/>
        <v>0</v>
      </c>
      <c r="K12" s="63">
        <f t="shared" si="8"/>
        <v>0</v>
      </c>
      <c r="L12" s="63">
        <f t="shared" si="9"/>
        <v>0</v>
      </c>
      <c r="M12" s="63">
        <f t="shared" si="10"/>
        <v>0</v>
      </c>
      <c r="N12" s="63">
        <f t="shared" si="11"/>
        <v>0</v>
      </c>
      <c r="O12" s="63">
        <f t="shared" si="12"/>
        <v>0</v>
      </c>
      <c r="P12" s="63">
        <f t="shared" si="13"/>
        <v>0</v>
      </c>
      <c r="Q12" s="63">
        <f t="shared" si="14"/>
        <v>0</v>
      </c>
      <c r="R12" s="63">
        <f t="shared" si="15"/>
        <v>0</v>
      </c>
      <c r="S12" s="63">
        <f t="shared" si="16"/>
        <v>0</v>
      </c>
      <c r="T12" s="63">
        <f t="shared" si="17"/>
        <v>0</v>
      </c>
      <c r="U12" s="63">
        <f t="shared" si="18"/>
        <v>0</v>
      </c>
      <c r="V12" s="63">
        <f t="shared" si="19"/>
        <v>0</v>
      </c>
      <c r="W12" s="63">
        <f t="shared" si="20"/>
        <v>0</v>
      </c>
      <c r="X12" s="63">
        <f t="shared" si="21"/>
        <v>0</v>
      </c>
      <c r="Y12" s="63">
        <f t="shared" si="22"/>
        <v>0</v>
      </c>
      <c r="Z12" s="64">
        <f t="shared" si="23"/>
        <v>0</v>
      </c>
    </row>
    <row r="13" spans="1:26" ht="11.25">
      <c r="A13" s="66">
        <v>12</v>
      </c>
      <c r="B13" s="61">
        <v>0</v>
      </c>
      <c r="C13" s="63">
        <f t="shared" si="0"/>
        <v>0</v>
      </c>
      <c r="D13" s="63">
        <f t="shared" si="1"/>
        <v>0</v>
      </c>
      <c r="E13" s="63">
        <f t="shared" si="2"/>
        <v>0</v>
      </c>
      <c r="F13" s="63">
        <f t="shared" si="3"/>
        <v>0</v>
      </c>
      <c r="G13" s="63">
        <f t="shared" si="4"/>
        <v>0</v>
      </c>
      <c r="H13" s="63">
        <f t="shared" si="5"/>
        <v>0</v>
      </c>
      <c r="I13" s="63">
        <f t="shared" si="6"/>
        <v>0</v>
      </c>
      <c r="J13" s="63">
        <f t="shared" si="7"/>
        <v>0</v>
      </c>
      <c r="K13" s="63">
        <f t="shared" si="8"/>
        <v>0</v>
      </c>
      <c r="L13" s="63">
        <f t="shared" si="9"/>
        <v>0</v>
      </c>
      <c r="M13" s="63">
        <f t="shared" si="10"/>
        <v>0</v>
      </c>
      <c r="N13" s="63">
        <f t="shared" si="11"/>
        <v>0</v>
      </c>
      <c r="O13" s="63">
        <f t="shared" si="12"/>
        <v>0</v>
      </c>
      <c r="P13" s="63">
        <f t="shared" si="13"/>
        <v>0</v>
      </c>
      <c r="Q13" s="63">
        <f t="shared" si="14"/>
        <v>0</v>
      </c>
      <c r="R13" s="63">
        <f t="shared" si="15"/>
        <v>0</v>
      </c>
      <c r="S13" s="63">
        <f t="shared" si="16"/>
        <v>0</v>
      </c>
      <c r="T13" s="63">
        <f t="shared" si="17"/>
        <v>0</v>
      </c>
      <c r="U13" s="63">
        <f t="shared" si="18"/>
        <v>0</v>
      </c>
      <c r="V13" s="63">
        <f t="shared" si="19"/>
        <v>0</v>
      </c>
      <c r="W13" s="63">
        <f t="shared" si="20"/>
        <v>0</v>
      </c>
      <c r="X13" s="63">
        <f t="shared" si="21"/>
        <v>0</v>
      </c>
      <c r="Y13" s="63">
        <f t="shared" si="22"/>
        <v>0</v>
      </c>
      <c r="Z13" s="64">
        <f t="shared" si="23"/>
        <v>0</v>
      </c>
    </row>
    <row r="14" spans="1:26" ht="11.25">
      <c r="A14" s="66">
        <v>13</v>
      </c>
      <c r="B14" s="61">
        <v>0</v>
      </c>
      <c r="C14" s="63">
        <f t="shared" si="0"/>
        <v>0</v>
      </c>
      <c r="D14" s="63">
        <f t="shared" si="1"/>
        <v>0</v>
      </c>
      <c r="E14" s="63">
        <f t="shared" si="2"/>
        <v>0</v>
      </c>
      <c r="F14" s="63">
        <f t="shared" si="3"/>
        <v>0</v>
      </c>
      <c r="G14" s="63">
        <f t="shared" si="4"/>
        <v>0</v>
      </c>
      <c r="H14" s="63">
        <f t="shared" si="5"/>
        <v>0</v>
      </c>
      <c r="I14" s="63">
        <f t="shared" si="6"/>
        <v>0</v>
      </c>
      <c r="J14" s="63">
        <f t="shared" si="7"/>
        <v>0</v>
      </c>
      <c r="K14" s="63">
        <f t="shared" si="8"/>
        <v>0</v>
      </c>
      <c r="L14" s="63">
        <f t="shared" si="9"/>
        <v>0</v>
      </c>
      <c r="M14" s="63">
        <f t="shared" si="10"/>
        <v>0</v>
      </c>
      <c r="N14" s="63">
        <f t="shared" si="11"/>
        <v>0</v>
      </c>
      <c r="O14" s="63">
        <f t="shared" si="12"/>
        <v>0</v>
      </c>
      <c r="P14" s="63">
        <f t="shared" si="13"/>
        <v>0</v>
      </c>
      <c r="Q14" s="63">
        <f t="shared" si="14"/>
        <v>0</v>
      </c>
      <c r="R14" s="63">
        <f t="shared" si="15"/>
        <v>0</v>
      </c>
      <c r="S14" s="63">
        <f t="shared" si="16"/>
        <v>0</v>
      </c>
      <c r="T14" s="63">
        <f t="shared" si="17"/>
        <v>0</v>
      </c>
      <c r="U14" s="63">
        <f t="shared" si="18"/>
        <v>0</v>
      </c>
      <c r="V14" s="63">
        <f t="shared" si="19"/>
        <v>0</v>
      </c>
      <c r="W14" s="63">
        <f t="shared" si="20"/>
        <v>0</v>
      </c>
      <c r="X14" s="63">
        <f t="shared" si="21"/>
        <v>0</v>
      </c>
      <c r="Y14" s="63">
        <f t="shared" si="22"/>
        <v>0</v>
      </c>
      <c r="Z14" s="64">
        <f t="shared" si="23"/>
        <v>0</v>
      </c>
    </row>
    <row r="15" spans="1:26" ht="11.25">
      <c r="A15" s="66">
        <v>14</v>
      </c>
      <c r="B15" s="61">
        <v>0</v>
      </c>
      <c r="C15" s="63">
        <f t="shared" si="0"/>
        <v>0</v>
      </c>
      <c r="D15" s="63">
        <f t="shared" si="1"/>
        <v>0</v>
      </c>
      <c r="E15" s="63">
        <f t="shared" si="2"/>
        <v>0</v>
      </c>
      <c r="F15" s="63">
        <f t="shared" si="3"/>
        <v>0</v>
      </c>
      <c r="G15" s="63">
        <f t="shared" si="4"/>
        <v>0</v>
      </c>
      <c r="H15" s="63">
        <f t="shared" si="5"/>
        <v>0</v>
      </c>
      <c r="I15" s="63">
        <f t="shared" si="6"/>
        <v>0</v>
      </c>
      <c r="J15" s="63">
        <f t="shared" si="7"/>
        <v>0</v>
      </c>
      <c r="K15" s="63">
        <f t="shared" si="8"/>
        <v>0</v>
      </c>
      <c r="L15" s="63">
        <f t="shared" si="9"/>
        <v>0</v>
      </c>
      <c r="M15" s="63">
        <f t="shared" si="10"/>
        <v>0</v>
      </c>
      <c r="N15" s="63">
        <f t="shared" si="11"/>
        <v>0</v>
      </c>
      <c r="O15" s="63">
        <f t="shared" si="12"/>
        <v>0</v>
      </c>
      <c r="P15" s="63">
        <f t="shared" si="13"/>
        <v>0</v>
      </c>
      <c r="Q15" s="63">
        <f t="shared" si="14"/>
        <v>0</v>
      </c>
      <c r="R15" s="63">
        <f t="shared" si="15"/>
        <v>0</v>
      </c>
      <c r="S15" s="63">
        <f t="shared" si="16"/>
        <v>0</v>
      </c>
      <c r="T15" s="63">
        <f t="shared" si="17"/>
        <v>0</v>
      </c>
      <c r="U15" s="63">
        <f t="shared" si="18"/>
        <v>0</v>
      </c>
      <c r="V15" s="63">
        <f t="shared" si="19"/>
        <v>0</v>
      </c>
      <c r="W15" s="63">
        <f t="shared" si="20"/>
        <v>0</v>
      </c>
      <c r="X15" s="63">
        <f t="shared" si="21"/>
        <v>0</v>
      </c>
      <c r="Y15" s="63">
        <f t="shared" si="22"/>
        <v>0</v>
      </c>
      <c r="Z15" s="64">
        <f t="shared" si="23"/>
        <v>0</v>
      </c>
    </row>
    <row r="16" spans="1:26" ht="11.25">
      <c r="A16" s="66">
        <v>15</v>
      </c>
      <c r="B16" s="61">
        <v>0</v>
      </c>
      <c r="C16" s="63">
        <f t="shared" si="0"/>
        <v>0</v>
      </c>
      <c r="D16" s="63">
        <f t="shared" si="1"/>
        <v>0</v>
      </c>
      <c r="E16" s="63">
        <f t="shared" si="2"/>
        <v>0</v>
      </c>
      <c r="F16" s="63">
        <f t="shared" si="3"/>
        <v>0</v>
      </c>
      <c r="G16" s="63">
        <f t="shared" si="4"/>
        <v>0</v>
      </c>
      <c r="H16" s="63">
        <f t="shared" si="5"/>
        <v>0</v>
      </c>
      <c r="I16" s="63">
        <f t="shared" si="6"/>
        <v>0</v>
      </c>
      <c r="J16" s="63">
        <f t="shared" si="7"/>
        <v>0</v>
      </c>
      <c r="K16" s="63">
        <f t="shared" si="8"/>
        <v>0</v>
      </c>
      <c r="L16" s="63">
        <f t="shared" si="9"/>
        <v>0</v>
      </c>
      <c r="M16" s="63">
        <f t="shared" si="10"/>
        <v>0</v>
      </c>
      <c r="N16" s="63">
        <f t="shared" si="11"/>
        <v>0</v>
      </c>
      <c r="O16" s="63">
        <f t="shared" si="12"/>
        <v>0</v>
      </c>
      <c r="P16" s="63">
        <f t="shared" si="13"/>
        <v>0</v>
      </c>
      <c r="Q16" s="63">
        <f t="shared" si="14"/>
        <v>0</v>
      </c>
      <c r="R16" s="63">
        <f t="shared" si="15"/>
        <v>0</v>
      </c>
      <c r="S16" s="63">
        <f t="shared" si="16"/>
        <v>0</v>
      </c>
      <c r="T16" s="63">
        <f t="shared" si="17"/>
        <v>0</v>
      </c>
      <c r="U16" s="63">
        <f t="shared" si="18"/>
        <v>0</v>
      </c>
      <c r="V16" s="63">
        <f t="shared" si="19"/>
        <v>0</v>
      </c>
      <c r="W16" s="63">
        <f t="shared" si="20"/>
        <v>0</v>
      </c>
      <c r="X16" s="63">
        <f t="shared" si="21"/>
        <v>0</v>
      </c>
      <c r="Y16" s="63">
        <f t="shared" si="22"/>
        <v>0</v>
      </c>
      <c r="Z16" s="64">
        <f t="shared" si="23"/>
        <v>0</v>
      </c>
    </row>
    <row r="17" spans="1:26" ht="11.25">
      <c r="A17" s="66">
        <v>16</v>
      </c>
      <c r="B17" s="61">
        <v>0</v>
      </c>
      <c r="C17" s="63">
        <f t="shared" si="0"/>
        <v>0</v>
      </c>
      <c r="D17" s="63">
        <f t="shared" si="1"/>
        <v>0</v>
      </c>
      <c r="E17" s="63">
        <f t="shared" si="2"/>
        <v>0</v>
      </c>
      <c r="F17" s="63">
        <f t="shared" si="3"/>
        <v>0</v>
      </c>
      <c r="G17" s="63">
        <f t="shared" si="4"/>
        <v>0</v>
      </c>
      <c r="H17" s="63">
        <f t="shared" si="5"/>
        <v>0</v>
      </c>
      <c r="I17" s="63">
        <f t="shared" si="6"/>
        <v>0</v>
      </c>
      <c r="J17" s="63">
        <f t="shared" si="7"/>
        <v>0</v>
      </c>
      <c r="K17" s="63">
        <f t="shared" si="8"/>
        <v>0</v>
      </c>
      <c r="L17" s="63">
        <f t="shared" si="9"/>
        <v>0</v>
      </c>
      <c r="M17" s="63">
        <f t="shared" si="10"/>
        <v>0</v>
      </c>
      <c r="N17" s="63">
        <f t="shared" si="11"/>
        <v>0</v>
      </c>
      <c r="O17" s="63">
        <f t="shared" si="12"/>
        <v>0</v>
      </c>
      <c r="P17" s="63">
        <f t="shared" si="13"/>
        <v>0</v>
      </c>
      <c r="Q17" s="63">
        <f t="shared" si="14"/>
        <v>0</v>
      </c>
      <c r="R17" s="63">
        <f t="shared" si="15"/>
        <v>0</v>
      </c>
      <c r="S17" s="63">
        <f t="shared" si="16"/>
        <v>0</v>
      </c>
      <c r="T17" s="63">
        <f t="shared" si="17"/>
        <v>0</v>
      </c>
      <c r="U17" s="63">
        <f t="shared" si="18"/>
        <v>0</v>
      </c>
      <c r="V17" s="63">
        <f t="shared" si="19"/>
        <v>0</v>
      </c>
      <c r="W17" s="63">
        <f t="shared" si="20"/>
        <v>0</v>
      </c>
      <c r="X17" s="63">
        <f t="shared" si="21"/>
        <v>0</v>
      </c>
      <c r="Y17" s="63">
        <f t="shared" si="22"/>
        <v>0</v>
      </c>
      <c r="Z17" s="64">
        <f t="shared" si="23"/>
        <v>0</v>
      </c>
    </row>
    <row r="18" spans="1:26" ht="11.25">
      <c r="A18" s="66">
        <v>17</v>
      </c>
      <c r="B18" s="61">
        <v>0</v>
      </c>
      <c r="C18" s="63">
        <f t="shared" si="0"/>
        <v>0</v>
      </c>
      <c r="D18" s="63">
        <f t="shared" si="1"/>
        <v>0</v>
      </c>
      <c r="E18" s="63">
        <f t="shared" si="2"/>
        <v>0</v>
      </c>
      <c r="F18" s="63">
        <f t="shared" si="3"/>
        <v>0</v>
      </c>
      <c r="G18" s="63">
        <f t="shared" si="4"/>
        <v>0</v>
      </c>
      <c r="H18" s="63">
        <f t="shared" si="5"/>
        <v>0</v>
      </c>
      <c r="I18" s="63">
        <f t="shared" si="6"/>
        <v>0</v>
      </c>
      <c r="J18" s="63">
        <f t="shared" si="7"/>
        <v>0</v>
      </c>
      <c r="K18" s="63">
        <f t="shared" si="8"/>
        <v>0</v>
      </c>
      <c r="L18" s="63">
        <f t="shared" si="9"/>
        <v>0</v>
      </c>
      <c r="M18" s="63">
        <f t="shared" si="10"/>
        <v>0</v>
      </c>
      <c r="N18" s="63">
        <f t="shared" si="11"/>
        <v>0</v>
      </c>
      <c r="O18" s="63">
        <f t="shared" si="12"/>
        <v>0</v>
      </c>
      <c r="P18" s="63">
        <f t="shared" si="13"/>
        <v>0</v>
      </c>
      <c r="Q18" s="63">
        <f t="shared" si="14"/>
        <v>0</v>
      </c>
      <c r="R18" s="63">
        <f t="shared" si="15"/>
        <v>0</v>
      </c>
      <c r="S18" s="63">
        <f t="shared" si="16"/>
        <v>0</v>
      </c>
      <c r="T18" s="63">
        <f t="shared" si="17"/>
        <v>0</v>
      </c>
      <c r="U18" s="63">
        <f t="shared" si="18"/>
        <v>0</v>
      </c>
      <c r="V18" s="63">
        <f t="shared" si="19"/>
        <v>0</v>
      </c>
      <c r="W18" s="63">
        <f t="shared" si="20"/>
        <v>0</v>
      </c>
      <c r="X18" s="63">
        <f t="shared" si="21"/>
        <v>0</v>
      </c>
      <c r="Y18" s="63">
        <f t="shared" si="22"/>
        <v>0</v>
      </c>
      <c r="Z18" s="64">
        <f t="shared" si="23"/>
        <v>0</v>
      </c>
    </row>
    <row r="19" spans="1:26" ht="11.25">
      <c r="A19" s="66">
        <v>18</v>
      </c>
      <c r="B19" s="61">
        <v>0</v>
      </c>
      <c r="C19" s="63">
        <f t="shared" si="0"/>
        <v>0</v>
      </c>
      <c r="D19" s="63">
        <f t="shared" si="1"/>
        <v>0</v>
      </c>
      <c r="E19" s="63">
        <f t="shared" si="2"/>
        <v>0</v>
      </c>
      <c r="F19" s="63">
        <f t="shared" si="3"/>
        <v>0</v>
      </c>
      <c r="G19" s="63">
        <f t="shared" si="4"/>
        <v>0</v>
      </c>
      <c r="H19" s="63">
        <f t="shared" si="5"/>
        <v>0</v>
      </c>
      <c r="I19" s="63">
        <f t="shared" si="6"/>
        <v>0</v>
      </c>
      <c r="J19" s="63">
        <f t="shared" si="7"/>
        <v>0</v>
      </c>
      <c r="K19" s="63">
        <f t="shared" si="8"/>
        <v>0</v>
      </c>
      <c r="L19" s="63">
        <f t="shared" si="9"/>
        <v>0</v>
      </c>
      <c r="M19" s="63">
        <f t="shared" si="10"/>
        <v>0</v>
      </c>
      <c r="N19" s="63">
        <f t="shared" si="11"/>
        <v>0</v>
      </c>
      <c r="O19" s="63">
        <f t="shared" si="12"/>
        <v>0</v>
      </c>
      <c r="P19" s="63">
        <f t="shared" si="13"/>
        <v>0</v>
      </c>
      <c r="Q19" s="63">
        <f t="shared" si="14"/>
        <v>0</v>
      </c>
      <c r="R19" s="63">
        <f t="shared" si="15"/>
        <v>0</v>
      </c>
      <c r="S19" s="63">
        <f t="shared" si="16"/>
        <v>0</v>
      </c>
      <c r="T19" s="63">
        <f t="shared" si="17"/>
        <v>0</v>
      </c>
      <c r="U19" s="63">
        <f t="shared" si="18"/>
        <v>0</v>
      </c>
      <c r="V19" s="63">
        <f t="shared" si="19"/>
        <v>0</v>
      </c>
      <c r="W19" s="63">
        <f t="shared" si="20"/>
        <v>0</v>
      </c>
      <c r="X19" s="63">
        <f t="shared" si="21"/>
        <v>0</v>
      </c>
      <c r="Y19" s="63">
        <f t="shared" si="22"/>
        <v>0</v>
      </c>
      <c r="Z19" s="64">
        <f t="shared" si="23"/>
        <v>0</v>
      </c>
    </row>
    <row r="20" spans="1:26" ht="11.25">
      <c r="A20" s="66">
        <v>19</v>
      </c>
      <c r="B20" s="61">
        <v>0</v>
      </c>
      <c r="C20" s="63">
        <f t="shared" si="0"/>
        <v>0</v>
      </c>
      <c r="D20" s="63">
        <f t="shared" si="1"/>
        <v>0</v>
      </c>
      <c r="E20" s="63">
        <f t="shared" si="2"/>
        <v>0</v>
      </c>
      <c r="F20" s="63">
        <f t="shared" si="3"/>
        <v>0</v>
      </c>
      <c r="G20" s="63">
        <f t="shared" si="4"/>
        <v>0</v>
      </c>
      <c r="H20" s="63">
        <f t="shared" si="5"/>
        <v>0</v>
      </c>
      <c r="I20" s="63">
        <f t="shared" si="6"/>
        <v>0</v>
      </c>
      <c r="J20" s="63">
        <f t="shared" si="7"/>
        <v>0</v>
      </c>
      <c r="K20" s="63">
        <f t="shared" si="8"/>
        <v>0</v>
      </c>
      <c r="L20" s="63">
        <f t="shared" si="9"/>
        <v>0</v>
      </c>
      <c r="M20" s="63">
        <f t="shared" si="10"/>
        <v>0</v>
      </c>
      <c r="N20" s="63">
        <f t="shared" si="11"/>
        <v>0</v>
      </c>
      <c r="O20" s="63">
        <f t="shared" si="12"/>
        <v>0</v>
      </c>
      <c r="P20" s="63">
        <f t="shared" si="13"/>
        <v>0</v>
      </c>
      <c r="Q20" s="63">
        <f t="shared" si="14"/>
        <v>0</v>
      </c>
      <c r="R20" s="63">
        <f t="shared" si="15"/>
        <v>0</v>
      </c>
      <c r="S20" s="63">
        <f t="shared" si="16"/>
        <v>0</v>
      </c>
      <c r="T20" s="63">
        <f t="shared" si="17"/>
        <v>0</v>
      </c>
      <c r="U20" s="63">
        <f t="shared" si="18"/>
        <v>0</v>
      </c>
      <c r="V20" s="63">
        <f t="shared" si="19"/>
        <v>0</v>
      </c>
      <c r="W20" s="63">
        <f t="shared" si="20"/>
        <v>0</v>
      </c>
      <c r="X20" s="63">
        <f t="shared" si="21"/>
        <v>0</v>
      </c>
      <c r="Y20" s="63">
        <f t="shared" si="22"/>
        <v>0</v>
      </c>
      <c r="Z20" s="64">
        <f t="shared" si="23"/>
        <v>0</v>
      </c>
    </row>
    <row r="21" spans="1:26" ht="11.25">
      <c r="A21" s="66">
        <v>20</v>
      </c>
      <c r="B21" s="61">
        <v>0</v>
      </c>
      <c r="C21" s="63">
        <f t="shared" si="0"/>
        <v>0</v>
      </c>
      <c r="D21" s="63">
        <f t="shared" si="1"/>
        <v>0</v>
      </c>
      <c r="E21" s="63">
        <f t="shared" si="2"/>
        <v>0</v>
      </c>
      <c r="F21" s="63">
        <f t="shared" si="3"/>
        <v>0</v>
      </c>
      <c r="G21" s="63">
        <f t="shared" si="4"/>
        <v>0</v>
      </c>
      <c r="H21" s="63">
        <f t="shared" si="5"/>
        <v>0</v>
      </c>
      <c r="I21" s="63">
        <f t="shared" si="6"/>
        <v>0</v>
      </c>
      <c r="J21" s="63">
        <f t="shared" si="7"/>
        <v>0</v>
      </c>
      <c r="K21" s="63">
        <f t="shared" si="8"/>
        <v>0</v>
      </c>
      <c r="L21" s="63">
        <f t="shared" si="9"/>
        <v>0</v>
      </c>
      <c r="M21" s="63">
        <f t="shared" si="10"/>
        <v>0</v>
      </c>
      <c r="N21" s="63">
        <f t="shared" si="11"/>
        <v>0</v>
      </c>
      <c r="O21" s="63">
        <f t="shared" si="12"/>
        <v>0</v>
      </c>
      <c r="P21" s="63">
        <f t="shared" si="13"/>
        <v>0</v>
      </c>
      <c r="Q21" s="63">
        <f t="shared" si="14"/>
        <v>0</v>
      </c>
      <c r="R21" s="63">
        <f t="shared" si="15"/>
        <v>0</v>
      </c>
      <c r="S21" s="63">
        <f t="shared" si="16"/>
        <v>0</v>
      </c>
      <c r="T21" s="63">
        <f t="shared" si="17"/>
        <v>0</v>
      </c>
      <c r="U21" s="63">
        <f t="shared" si="18"/>
        <v>0</v>
      </c>
      <c r="V21" s="63">
        <f t="shared" si="19"/>
        <v>0</v>
      </c>
      <c r="W21" s="63">
        <f t="shared" si="20"/>
        <v>0</v>
      </c>
      <c r="X21" s="63">
        <f t="shared" si="21"/>
        <v>0</v>
      </c>
      <c r="Y21" s="63">
        <f t="shared" si="22"/>
        <v>0</v>
      </c>
      <c r="Z21" s="64">
        <f t="shared" si="23"/>
        <v>0</v>
      </c>
    </row>
    <row r="22" spans="1:26" ht="11.25">
      <c r="A22" s="66">
        <v>21</v>
      </c>
      <c r="B22" s="61">
        <v>0</v>
      </c>
      <c r="C22" s="63">
        <f t="shared" si="0"/>
        <v>0</v>
      </c>
      <c r="D22" s="63">
        <f t="shared" si="1"/>
        <v>0</v>
      </c>
      <c r="E22" s="63">
        <f t="shared" si="2"/>
        <v>0</v>
      </c>
      <c r="F22" s="63">
        <f t="shared" si="3"/>
        <v>0</v>
      </c>
      <c r="G22" s="63">
        <f t="shared" si="4"/>
        <v>0</v>
      </c>
      <c r="H22" s="63">
        <f t="shared" si="5"/>
        <v>0</v>
      </c>
      <c r="I22" s="63">
        <f t="shared" si="6"/>
        <v>0</v>
      </c>
      <c r="J22" s="63">
        <f t="shared" si="7"/>
        <v>0</v>
      </c>
      <c r="K22" s="63">
        <f t="shared" si="8"/>
        <v>0</v>
      </c>
      <c r="L22" s="63">
        <f t="shared" si="9"/>
        <v>0</v>
      </c>
      <c r="M22" s="63">
        <f t="shared" si="10"/>
        <v>0</v>
      </c>
      <c r="N22" s="63">
        <f t="shared" si="11"/>
        <v>0</v>
      </c>
      <c r="O22" s="63">
        <f t="shared" si="12"/>
        <v>0</v>
      </c>
      <c r="P22" s="63">
        <f t="shared" si="13"/>
        <v>0</v>
      </c>
      <c r="Q22" s="63">
        <f t="shared" si="14"/>
        <v>0</v>
      </c>
      <c r="R22" s="63">
        <f t="shared" si="15"/>
        <v>0</v>
      </c>
      <c r="S22" s="63">
        <f t="shared" si="16"/>
        <v>0</v>
      </c>
      <c r="T22" s="63">
        <f t="shared" si="17"/>
        <v>0</v>
      </c>
      <c r="U22" s="63">
        <f t="shared" si="18"/>
        <v>0</v>
      </c>
      <c r="V22" s="63">
        <f t="shared" si="19"/>
        <v>0</v>
      </c>
      <c r="W22" s="63">
        <f t="shared" si="20"/>
        <v>0</v>
      </c>
      <c r="X22" s="63">
        <f t="shared" si="21"/>
        <v>0</v>
      </c>
      <c r="Y22" s="63">
        <f t="shared" si="22"/>
        <v>0</v>
      </c>
      <c r="Z22" s="64">
        <f t="shared" si="23"/>
        <v>0</v>
      </c>
    </row>
    <row r="23" spans="1:26" ht="11.25">
      <c r="A23" s="66">
        <v>22</v>
      </c>
      <c r="B23" s="61">
        <v>0</v>
      </c>
      <c r="C23" s="63">
        <f t="shared" si="0"/>
        <v>0</v>
      </c>
      <c r="D23" s="63">
        <f t="shared" si="1"/>
        <v>0</v>
      </c>
      <c r="E23" s="63">
        <f t="shared" si="2"/>
        <v>0</v>
      </c>
      <c r="F23" s="63">
        <f t="shared" si="3"/>
        <v>0</v>
      </c>
      <c r="G23" s="63">
        <f t="shared" si="4"/>
        <v>0</v>
      </c>
      <c r="H23" s="63">
        <f t="shared" si="5"/>
        <v>0</v>
      </c>
      <c r="I23" s="63">
        <f t="shared" si="6"/>
        <v>0</v>
      </c>
      <c r="J23" s="63">
        <f t="shared" si="7"/>
        <v>0</v>
      </c>
      <c r="K23" s="63">
        <f t="shared" si="8"/>
        <v>0</v>
      </c>
      <c r="L23" s="63">
        <f t="shared" si="9"/>
        <v>0</v>
      </c>
      <c r="M23" s="63">
        <f t="shared" si="10"/>
        <v>0</v>
      </c>
      <c r="N23" s="63">
        <f t="shared" si="11"/>
        <v>0</v>
      </c>
      <c r="O23" s="63">
        <f t="shared" si="12"/>
        <v>0</v>
      </c>
      <c r="P23" s="63">
        <f t="shared" si="13"/>
        <v>0</v>
      </c>
      <c r="Q23" s="63">
        <f t="shared" si="14"/>
        <v>0</v>
      </c>
      <c r="R23" s="63">
        <f t="shared" si="15"/>
        <v>0</v>
      </c>
      <c r="S23" s="63">
        <f t="shared" si="16"/>
        <v>0</v>
      </c>
      <c r="T23" s="63">
        <f t="shared" si="17"/>
        <v>0</v>
      </c>
      <c r="U23" s="63">
        <f t="shared" si="18"/>
        <v>0</v>
      </c>
      <c r="V23" s="63">
        <f t="shared" si="19"/>
        <v>0</v>
      </c>
      <c r="W23" s="63">
        <f t="shared" si="20"/>
        <v>0</v>
      </c>
      <c r="X23" s="63">
        <f t="shared" si="21"/>
        <v>0</v>
      </c>
      <c r="Y23" s="63">
        <f t="shared" si="22"/>
        <v>0</v>
      </c>
      <c r="Z23" s="64">
        <f t="shared" si="23"/>
        <v>0</v>
      </c>
    </row>
    <row r="24" spans="1:26" ht="11.25">
      <c r="A24" s="66">
        <v>23</v>
      </c>
      <c r="B24" s="61">
        <v>0</v>
      </c>
      <c r="C24" s="63">
        <f t="shared" si="0"/>
        <v>0</v>
      </c>
      <c r="D24" s="63">
        <f t="shared" si="1"/>
        <v>0</v>
      </c>
      <c r="E24" s="63">
        <f t="shared" si="2"/>
        <v>0</v>
      </c>
      <c r="F24" s="63">
        <f t="shared" si="3"/>
        <v>0</v>
      </c>
      <c r="G24" s="63">
        <f t="shared" si="4"/>
        <v>0</v>
      </c>
      <c r="H24" s="63">
        <f t="shared" si="5"/>
        <v>0</v>
      </c>
      <c r="I24" s="63">
        <f t="shared" si="6"/>
        <v>0</v>
      </c>
      <c r="J24" s="63">
        <f t="shared" si="7"/>
        <v>0</v>
      </c>
      <c r="K24" s="63">
        <f t="shared" si="8"/>
        <v>0</v>
      </c>
      <c r="L24" s="63">
        <f t="shared" si="9"/>
        <v>0</v>
      </c>
      <c r="M24" s="63">
        <f t="shared" si="10"/>
        <v>0</v>
      </c>
      <c r="N24" s="63">
        <f t="shared" si="11"/>
        <v>0</v>
      </c>
      <c r="O24" s="63">
        <f t="shared" si="12"/>
        <v>0</v>
      </c>
      <c r="P24" s="63">
        <f t="shared" si="13"/>
        <v>0</v>
      </c>
      <c r="Q24" s="63">
        <f t="shared" si="14"/>
        <v>0</v>
      </c>
      <c r="R24" s="63">
        <f t="shared" si="15"/>
        <v>0</v>
      </c>
      <c r="S24" s="63">
        <f t="shared" si="16"/>
        <v>0</v>
      </c>
      <c r="T24" s="63">
        <f t="shared" si="17"/>
        <v>0</v>
      </c>
      <c r="U24" s="63">
        <f t="shared" si="18"/>
        <v>0</v>
      </c>
      <c r="V24" s="63">
        <f t="shared" si="19"/>
        <v>0</v>
      </c>
      <c r="W24" s="63">
        <f t="shared" si="20"/>
        <v>0</v>
      </c>
      <c r="X24" s="63">
        <f t="shared" si="21"/>
        <v>0</v>
      </c>
      <c r="Y24" s="63">
        <f t="shared" si="22"/>
        <v>0</v>
      </c>
      <c r="Z24" s="64">
        <f t="shared" si="23"/>
        <v>0</v>
      </c>
    </row>
    <row r="25" spans="1:26" ht="11.25">
      <c r="A25" s="66">
        <v>24</v>
      </c>
      <c r="B25" s="61">
        <v>0</v>
      </c>
      <c r="C25" s="63">
        <f t="shared" si="0"/>
        <v>0</v>
      </c>
      <c r="D25" s="63">
        <f t="shared" si="1"/>
        <v>0</v>
      </c>
      <c r="E25" s="63">
        <f t="shared" si="2"/>
        <v>0</v>
      </c>
      <c r="F25" s="63">
        <f t="shared" si="3"/>
        <v>0</v>
      </c>
      <c r="G25" s="63">
        <f t="shared" si="4"/>
        <v>0</v>
      </c>
      <c r="H25" s="63">
        <f t="shared" si="5"/>
        <v>0</v>
      </c>
      <c r="I25" s="63">
        <f t="shared" si="6"/>
        <v>0</v>
      </c>
      <c r="J25" s="63">
        <f t="shared" si="7"/>
        <v>0</v>
      </c>
      <c r="K25" s="63">
        <f t="shared" si="8"/>
        <v>0</v>
      </c>
      <c r="L25" s="63">
        <f t="shared" si="9"/>
        <v>0</v>
      </c>
      <c r="M25" s="63">
        <f t="shared" si="10"/>
        <v>0</v>
      </c>
      <c r="N25" s="63">
        <f t="shared" si="11"/>
        <v>0</v>
      </c>
      <c r="O25" s="63">
        <f t="shared" si="12"/>
        <v>0</v>
      </c>
      <c r="P25" s="63">
        <f t="shared" si="13"/>
        <v>0</v>
      </c>
      <c r="Q25" s="63">
        <f t="shared" si="14"/>
        <v>0</v>
      </c>
      <c r="R25" s="63">
        <f t="shared" si="15"/>
        <v>0</v>
      </c>
      <c r="S25" s="63">
        <f t="shared" si="16"/>
        <v>0</v>
      </c>
      <c r="T25" s="63">
        <f t="shared" si="17"/>
        <v>0</v>
      </c>
      <c r="U25" s="63">
        <f t="shared" si="18"/>
        <v>0</v>
      </c>
      <c r="V25" s="63">
        <f t="shared" si="19"/>
        <v>0</v>
      </c>
      <c r="W25" s="63">
        <f t="shared" si="20"/>
        <v>0</v>
      </c>
      <c r="X25" s="63">
        <f t="shared" si="21"/>
        <v>0</v>
      </c>
      <c r="Y25" s="63">
        <f t="shared" si="22"/>
        <v>0</v>
      </c>
      <c r="Z25" s="64">
        <f t="shared" si="23"/>
        <v>0</v>
      </c>
    </row>
    <row r="26" spans="1:26" ht="11.25">
      <c r="A26" s="67">
        <v>25</v>
      </c>
      <c r="B26" s="126">
        <v>0</v>
      </c>
      <c r="C26" s="59">
        <f t="shared" si="0"/>
        <v>0</v>
      </c>
      <c r="D26" s="59">
        <f t="shared" si="1"/>
        <v>0</v>
      </c>
      <c r="E26" s="59">
        <f t="shared" si="2"/>
        <v>0</v>
      </c>
      <c r="F26" s="59">
        <f t="shared" si="3"/>
        <v>0</v>
      </c>
      <c r="G26" s="59">
        <f t="shared" si="4"/>
        <v>0</v>
      </c>
      <c r="H26" s="59">
        <f t="shared" si="5"/>
        <v>0</v>
      </c>
      <c r="I26" s="59">
        <f t="shared" si="6"/>
        <v>0</v>
      </c>
      <c r="J26" s="59">
        <f t="shared" si="7"/>
        <v>0</v>
      </c>
      <c r="K26" s="59">
        <f t="shared" si="8"/>
        <v>0</v>
      </c>
      <c r="L26" s="59">
        <f t="shared" si="9"/>
        <v>0</v>
      </c>
      <c r="M26" s="59">
        <f t="shared" si="10"/>
        <v>0</v>
      </c>
      <c r="N26" s="59">
        <f t="shared" si="11"/>
        <v>0</v>
      </c>
      <c r="O26" s="59">
        <f t="shared" si="12"/>
        <v>0</v>
      </c>
      <c r="P26" s="59">
        <f t="shared" si="13"/>
        <v>0</v>
      </c>
      <c r="Q26" s="59">
        <f t="shared" si="14"/>
        <v>0</v>
      </c>
      <c r="R26" s="59">
        <f t="shared" si="15"/>
        <v>0</v>
      </c>
      <c r="S26" s="59">
        <f t="shared" si="16"/>
        <v>0</v>
      </c>
      <c r="T26" s="59">
        <f t="shared" si="17"/>
        <v>0</v>
      </c>
      <c r="U26" s="59">
        <f t="shared" si="18"/>
        <v>0</v>
      </c>
      <c r="V26" s="59">
        <f t="shared" si="19"/>
        <v>0</v>
      </c>
      <c r="W26" s="59">
        <f t="shared" si="20"/>
        <v>0</v>
      </c>
      <c r="X26" s="59">
        <f t="shared" si="21"/>
        <v>0</v>
      </c>
      <c r="Y26" s="59">
        <f t="shared" si="22"/>
        <v>0</v>
      </c>
      <c r="Z26" s="60">
        <f t="shared" si="23"/>
        <v>0</v>
      </c>
    </row>
  </sheetData>
  <sheetProtection password="CC6D" sheet="1" objects="1" scenarios="1"/>
  <printOptions/>
  <pageMargins left="0.7" right="0.7" top="0.75" bottom="0.75" header="0.3" footer="0.3"/>
  <pageSetup orientation="portrait" paperSize="9"/>
  <ignoredErrors>
    <ignoredError sqref="C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</dc:creator>
  <cp:keywords/>
  <dc:description/>
  <cp:lastModifiedBy>Administrator</cp:lastModifiedBy>
  <cp:lastPrinted>2011-06-12T03:31:00Z</cp:lastPrinted>
  <dcterms:created xsi:type="dcterms:W3CDTF">2010-04-24T10:18:26Z</dcterms:created>
  <dcterms:modified xsi:type="dcterms:W3CDTF">2011-08-21T04:38:27Z</dcterms:modified>
  <cp:category/>
  <cp:version/>
  <cp:contentType/>
  <cp:contentStatus/>
</cp:coreProperties>
</file>